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anusz Kulejewski\Desktop\Koszty i efektywność inwestycji\Koszty i Efektywność wykład\"/>
    </mc:Choice>
  </mc:AlternateContent>
  <bookViews>
    <workbookView xWindow="-120" yWindow="-120" windowWidth="20736" windowHeight="10836"/>
  </bookViews>
  <sheets>
    <sheet name="Arkusz1" sheetId="2" r:id="rId1"/>
    <sheet name="Arkusz2 " sheetId="3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8" i="3" l="1"/>
  <c r="E48" i="3"/>
  <c r="H48" i="3"/>
  <c r="D48" i="3"/>
  <c r="H46" i="3"/>
  <c r="J46" i="3" s="1"/>
  <c r="D46" i="3"/>
  <c r="F46" i="3" s="1"/>
  <c r="I44" i="3"/>
  <c r="H44" i="3"/>
  <c r="E44" i="3"/>
  <c r="D44" i="3"/>
  <c r="H42" i="3"/>
  <c r="J42" i="3" s="1"/>
  <c r="D42" i="3"/>
  <c r="F42" i="3" s="1"/>
  <c r="C26" i="3"/>
  <c r="D26" i="3" s="1"/>
  <c r="E26" i="3" s="1"/>
  <c r="F26" i="3" s="1"/>
  <c r="G26" i="3" s="1"/>
  <c r="H26" i="3" s="1"/>
  <c r="I26" i="3" s="1"/>
  <c r="J26" i="3" s="1"/>
  <c r="K26" i="3" s="1"/>
  <c r="L26" i="3" s="1"/>
  <c r="M26" i="3" s="1"/>
  <c r="N26" i="3" s="1"/>
  <c r="O26" i="3" s="1"/>
  <c r="P26" i="3" s="1"/>
  <c r="Q26" i="3" s="1"/>
  <c r="R26" i="3" s="1"/>
  <c r="S26" i="3" s="1"/>
  <c r="T26" i="3" s="1"/>
  <c r="U26" i="3" s="1"/>
  <c r="V26" i="3" s="1"/>
  <c r="W26" i="3" s="1"/>
  <c r="X26" i="3" s="1"/>
  <c r="Y26" i="3" s="1"/>
  <c r="Z26" i="3" s="1"/>
  <c r="F46" i="2"/>
  <c r="D33" i="2"/>
  <c r="D31" i="2"/>
  <c r="I48" i="2"/>
  <c r="I44" i="2"/>
  <c r="H48" i="2"/>
  <c r="J48" i="2" s="1"/>
  <c r="H46" i="2"/>
  <c r="J46" i="2" s="1"/>
  <c r="H44" i="2"/>
  <c r="H42" i="2"/>
  <c r="J42" i="2" s="1"/>
  <c r="E48" i="2"/>
  <c r="E44" i="2"/>
  <c r="D48" i="2"/>
  <c r="D46" i="2"/>
  <c r="D44" i="2"/>
  <c r="D42" i="2"/>
  <c r="F42" i="2" s="1"/>
  <c r="C26" i="2"/>
  <c r="D26" i="2" s="1"/>
  <c r="E26" i="2" s="1"/>
  <c r="F26" i="2" s="1"/>
  <c r="G26" i="2" s="1"/>
  <c r="H26" i="2" s="1"/>
  <c r="I26" i="2" s="1"/>
  <c r="J26" i="2" s="1"/>
  <c r="K26" i="2" s="1"/>
  <c r="L26" i="2" s="1"/>
  <c r="M26" i="2" s="1"/>
  <c r="N26" i="2" s="1"/>
  <c r="O26" i="2" s="1"/>
  <c r="P26" i="2" s="1"/>
  <c r="Q26" i="2" s="1"/>
  <c r="R26" i="2" s="1"/>
  <c r="S26" i="2" s="1"/>
  <c r="T26" i="2" s="1"/>
  <c r="U26" i="2" s="1"/>
  <c r="V26" i="2" s="1"/>
  <c r="W26" i="2" s="1"/>
  <c r="X26" i="2" s="1"/>
  <c r="Y26" i="2" s="1"/>
  <c r="Z26" i="2" s="1"/>
  <c r="J44" i="3" l="1"/>
  <c r="F44" i="3"/>
  <c r="D50" i="3" s="1"/>
  <c r="J48" i="3"/>
  <c r="H50" i="3" s="1"/>
  <c r="F48" i="3"/>
  <c r="J44" i="2"/>
  <c r="H50" i="2" s="1"/>
  <c r="F48" i="2"/>
  <c r="F44" i="2"/>
  <c r="D50" i="2" s="1"/>
</calcChain>
</file>

<file path=xl/sharedStrings.xml><?xml version="1.0" encoding="utf-8"?>
<sst xmlns="http://schemas.openxmlformats.org/spreadsheetml/2006/main" count="66" uniqueCount="30">
  <si>
    <t>Wariant A.</t>
  </si>
  <si>
    <t>Wariant B.</t>
  </si>
  <si>
    <t>Porównanie bez dyskontowania.</t>
  </si>
  <si>
    <t>K1</t>
  </si>
  <si>
    <t>K2</t>
  </si>
  <si>
    <t>R1</t>
  </si>
  <si>
    <t>Łączny koszt = K1 + R1* T1  + K2 + R2 * T2</t>
  </si>
  <si>
    <t>Porównanie metodą NPV</t>
  </si>
  <si>
    <r>
      <rPr>
        <b/>
        <sz val="16"/>
        <color rgb="FFFF0000"/>
        <rFont val="Calibri"/>
        <family val="2"/>
        <charset val="238"/>
        <scheme val="minor"/>
      </rPr>
      <t>R1</t>
    </r>
    <r>
      <rPr>
        <b/>
        <sz val="16"/>
        <color theme="1"/>
        <rFont val="Calibri"/>
        <family val="2"/>
        <charset val="238"/>
        <scheme val="minor"/>
      </rPr>
      <t xml:space="preserve"> = const.</t>
    </r>
  </si>
  <si>
    <r>
      <rPr>
        <b/>
        <sz val="16"/>
        <color rgb="FFFF0000"/>
        <rFont val="Calibri"/>
        <family val="2"/>
        <charset val="238"/>
        <scheme val="minor"/>
      </rPr>
      <t xml:space="preserve">R2 </t>
    </r>
    <r>
      <rPr>
        <b/>
        <sz val="16"/>
        <color theme="1"/>
        <rFont val="Calibri"/>
        <family val="2"/>
        <charset val="238"/>
        <scheme val="minor"/>
      </rPr>
      <t>= const.</t>
    </r>
  </si>
  <si>
    <t>NPV=</t>
  </si>
  <si>
    <t>R2</t>
  </si>
  <si>
    <r>
      <rPr>
        <b/>
        <sz val="16"/>
        <color theme="1"/>
        <rFont val="Calibri"/>
        <family val="2"/>
        <charset val="238"/>
        <scheme val="minor"/>
      </rPr>
      <t xml:space="preserve">Wniosek: wybrać </t>
    </r>
    <r>
      <rPr>
        <b/>
        <sz val="16"/>
        <color rgb="FFFF0000"/>
        <rFont val="Calibri"/>
        <family val="2"/>
        <charset val="238"/>
        <scheme val="minor"/>
      </rPr>
      <t>Wariant A</t>
    </r>
  </si>
  <si>
    <r>
      <rPr>
        <b/>
        <sz val="16"/>
        <color theme="1"/>
        <rFont val="Calibri"/>
        <family val="2"/>
        <charset val="238"/>
        <scheme val="minor"/>
      </rPr>
      <t xml:space="preserve">Wniosek: wybrać </t>
    </r>
    <r>
      <rPr>
        <b/>
        <sz val="16"/>
        <color rgb="FFFF0000"/>
        <rFont val="Calibri"/>
        <family val="2"/>
        <charset val="238"/>
        <scheme val="minor"/>
      </rPr>
      <t>Wariant B</t>
    </r>
  </si>
  <si>
    <t>?</t>
  </si>
  <si>
    <t>Wniosek: ?</t>
  </si>
  <si>
    <t>nieokreślony</t>
  </si>
  <si>
    <t>K1: Początkowe nakłady inwestycyjne, pln</t>
  </si>
  <si>
    <t>T1: Długość początkowego okresu eksploatacji, lat</t>
  </si>
  <si>
    <t>R1: Początkowe roczne koszty eksploatacji, pln/rok</t>
  </si>
  <si>
    <t>K2: Koszt modernizacji, pln</t>
  </si>
  <si>
    <t>R2: Roczne koszty eksploatacji po modernizacji, pln/rok</t>
  </si>
  <si>
    <t>i: Roczny koszt kapitału</t>
  </si>
  <si>
    <t>dyskontowanie przepływów R1 na moment T1=0</t>
  </si>
  <si>
    <t>dyskontowanie przepływu K2 na moment T1 = 0</t>
  </si>
  <si>
    <t>dyskontowanie przepływów R2 na moment T2=0, a następnie na moment T1 = 0</t>
  </si>
  <si>
    <t>Łączny koszt = K1 + R1* T1  + K2 + R2 * T2(=?)</t>
  </si>
  <si>
    <r>
      <t xml:space="preserve">NPV = </t>
    </r>
    <r>
      <rPr>
        <b/>
        <sz val="16"/>
        <color rgb="FFC00000"/>
        <rFont val="Calibri"/>
        <family val="2"/>
        <charset val="238"/>
        <scheme val="minor"/>
      </rPr>
      <t xml:space="preserve">K1 </t>
    </r>
    <r>
      <rPr>
        <b/>
        <sz val="16"/>
        <color theme="1"/>
        <rFont val="Calibri"/>
        <family val="2"/>
        <charset val="238"/>
        <scheme val="minor"/>
      </rPr>
      <t xml:space="preserve">+ [(1+i)^T1 - 1]/[i * (1 + i)^T1] * </t>
    </r>
    <r>
      <rPr>
        <b/>
        <sz val="16"/>
        <color rgb="FFFF0000"/>
        <rFont val="Calibri"/>
        <family val="2"/>
        <charset val="238"/>
        <scheme val="minor"/>
      </rPr>
      <t xml:space="preserve">R1 </t>
    </r>
    <r>
      <rPr>
        <b/>
        <sz val="16"/>
        <color theme="1"/>
        <rFont val="Calibri"/>
        <family val="2"/>
        <charset val="238"/>
        <scheme val="minor"/>
      </rPr>
      <t>+</t>
    </r>
    <r>
      <rPr>
        <b/>
        <sz val="16"/>
        <color rgb="FFC00000"/>
        <rFont val="Calibri"/>
        <family val="2"/>
        <charset val="238"/>
        <scheme val="minor"/>
      </rPr>
      <t xml:space="preserve"> K2</t>
    </r>
    <r>
      <rPr>
        <b/>
        <sz val="16"/>
        <rFont val="Calibri"/>
        <family val="2"/>
        <charset val="238"/>
        <scheme val="minor"/>
      </rPr>
      <t>/(1 + i)^T1</t>
    </r>
    <r>
      <rPr>
        <b/>
        <sz val="16"/>
        <color theme="1"/>
        <rFont val="Calibri"/>
        <family val="2"/>
        <charset val="238"/>
        <scheme val="minor"/>
      </rPr>
      <t xml:space="preserve"> + {[(1+i)^T2 - 1]/[i * (1 + i)^T2] * </t>
    </r>
    <r>
      <rPr>
        <b/>
        <sz val="16"/>
        <color rgb="FFFF0000"/>
        <rFont val="Calibri"/>
        <family val="2"/>
        <charset val="238"/>
        <scheme val="minor"/>
      </rPr>
      <t>R2</t>
    </r>
    <r>
      <rPr>
        <b/>
        <sz val="16"/>
        <color theme="1"/>
        <rFont val="Calibri"/>
        <family val="2"/>
        <charset val="238"/>
        <scheme val="minor"/>
      </rPr>
      <t>} / (1 + i)^T1</t>
    </r>
  </si>
  <si>
    <r>
      <t xml:space="preserve">NPV = </t>
    </r>
    <r>
      <rPr>
        <b/>
        <sz val="16"/>
        <color rgb="FFC00000"/>
        <rFont val="Calibri"/>
        <family val="2"/>
        <charset val="238"/>
        <scheme val="minor"/>
      </rPr>
      <t xml:space="preserve">K1 </t>
    </r>
    <r>
      <rPr>
        <b/>
        <sz val="16"/>
        <color theme="1"/>
        <rFont val="Calibri"/>
        <family val="2"/>
        <charset val="238"/>
        <scheme val="minor"/>
      </rPr>
      <t xml:space="preserve">+ [(1+i)^T1 - 1]/[i * (1 + i)^T1] * </t>
    </r>
    <r>
      <rPr>
        <b/>
        <sz val="16"/>
        <color rgb="FFFF0000"/>
        <rFont val="Calibri"/>
        <family val="2"/>
        <charset val="238"/>
        <scheme val="minor"/>
      </rPr>
      <t xml:space="preserve">R1 </t>
    </r>
    <r>
      <rPr>
        <b/>
        <sz val="16"/>
        <color theme="1"/>
        <rFont val="Calibri"/>
        <family val="2"/>
        <charset val="238"/>
        <scheme val="minor"/>
      </rPr>
      <t>+</t>
    </r>
    <r>
      <rPr>
        <b/>
        <sz val="16"/>
        <color rgb="FFC00000"/>
        <rFont val="Calibri"/>
        <family val="2"/>
        <charset val="238"/>
        <scheme val="minor"/>
      </rPr>
      <t xml:space="preserve"> K2</t>
    </r>
    <r>
      <rPr>
        <b/>
        <sz val="16"/>
        <rFont val="Calibri"/>
        <family val="2"/>
        <charset val="238"/>
        <scheme val="minor"/>
      </rPr>
      <t xml:space="preserve">/(1 + i)^T1 </t>
    </r>
    <r>
      <rPr>
        <b/>
        <sz val="16"/>
        <color theme="1"/>
        <rFont val="Calibri"/>
        <family val="2"/>
        <charset val="238"/>
        <scheme val="minor"/>
      </rPr>
      <t xml:space="preserve">+ </t>
    </r>
    <r>
      <rPr>
        <b/>
        <sz val="16"/>
        <color rgb="FFFF0000"/>
        <rFont val="Calibri"/>
        <family val="2"/>
        <charset val="238"/>
        <scheme val="minor"/>
      </rPr>
      <t>R2</t>
    </r>
    <r>
      <rPr>
        <b/>
        <sz val="16"/>
        <color theme="1"/>
        <rFont val="Calibri"/>
        <family val="2"/>
        <charset val="238"/>
        <scheme val="minor"/>
      </rPr>
      <t xml:space="preserve"> / (i*(1 + i)^T1)</t>
    </r>
  </si>
  <si>
    <t>T2: Długość okresu eksploatacji po modernizacji, lat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</si>
</sst>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\ _z_ł_-;\-* #,##0\ _z_ł_-;_-* &quot;-&quot;\ _z_ł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color rgb="FFC00000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/>
    <xf numFmtId="0" fontId="1" fillId="0" borderId="4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5" xfId="0" applyFont="1" applyBorder="1"/>
    <xf numFmtId="41" fontId="1" fillId="0" borderId="4" xfId="0" applyNumberFormat="1" applyFont="1" applyBorder="1"/>
    <xf numFmtId="41" fontId="1" fillId="0" borderId="6" xfId="0" applyNumberFormat="1" applyFont="1" applyBorder="1"/>
    <xf numFmtId="0" fontId="2" fillId="0" borderId="0" xfId="0" applyFont="1"/>
    <xf numFmtId="0" fontId="1" fillId="0" borderId="0" xfId="0" applyFont="1" applyBorder="1" applyAlignment="1">
      <alignment horizontal="center"/>
    </xf>
    <xf numFmtId="0" fontId="3" fillId="0" borderId="0" xfId="0" applyFont="1"/>
    <xf numFmtId="41" fontId="1" fillId="0" borderId="0" xfId="0" applyNumberFormat="1" applyFont="1"/>
    <xf numFmtId="41" fontId="4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0" fillId="0" borderId="5" xfId="0" applyBorder="1"/>
    <xf numFmtId="41" fontId="1" fillId="0" borderId="5" xfId="0" applyNumberFormat="1" applyFont="1" applyBorder="1"/>
    <xf numFmtId="0" fontId="1" fillId="2" borderId="0" xfId="0" applyFont="1" applyFill="1"/>
    <xf numFmtId="0" fontId="0" fillId="2" borderId="0" xfId="0" applyFill="1"/>
    <xf numFmtId="41" fontId="1" fillId="0" borderId="5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1" fontId="1" fillId="0" borderId="1" xfId="0" applyNumberFormat="1" applyFont="1" applyBorder="1" applyAlignment="1"/>
    <xf numFmtId="41" fontId="1" fillId="0" borderId="3" xfId="0" applyNumberFormat="1" applyFont="1" applyBorder="1" applyAlignment="1"/>
    <xf numFmtId="41" fontId="1" fillId="0" borderId="0" xfId="0" applyNumberFormat="1" applyFont="1" applyAlignment="1">
      <alignment horizontal="center"/>
    </xf>
    <xf numFmtId="41" fontId="1" fillId="0" borderId="1" xfId="0" applyNumberFormat="1" applyFont="1" applyBorder="1" applyAlignment="1">
      <alignment horizontal="center"/>
    </xf>
    <xf numFmtId="41" fontId="1" fillId="0" borderId="3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0" xfId="0" applyFont="1" applyAlignment="1">
      <alignment horizontal="center"/>
    </xf>
    <xf numFmtId="41" fontId="1" fillId="2" borderId="0" xfId="0" applyNumberFormat="1" applyFont="1" applyFill="1" applyAlignment="1">
      <alignment horizontal="center"/>
    </xf>
    <xf numFmtId="41" fontId="1" fillId="2" borderId="0" xfId="0" applyNumberFormat="1" applyFont="1" applyFill="1" applyAlignment="1"/>
    <xf numFmtId="41" fontId="1" fillId="2" borderId="0" xfId="0" applyNumberFormat="1" applyFont="1" applyFill="1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24</xdr:row>
      <xdr:rowOff>19050</xdr:rowOff>
    </xdr:from>
    <xdr:to>
      <xdr:col>27</xdr:col>
      <xdr:colOff>676275</xdr:colOff>
      <xdr:row>24</xdr:row>
      <xdr:rowOff>19050</xdr:rowOff>
    </xdr:to>
    <xdr:cxnSp macro="">
      <xdr:nvCxnSpPr>
        <xdr:cNvPr id="3" name="Łącznik prosty ze strzałką 2" descr="6a10b610-a82f-4dea-9052-58a0497d2af0">
          <a:extLst>
            <a:ext uri="{FF2B5EF4-FFF2-40B4-BE49-F238E27FC236}">
              <a16:creationId xmlns:a16="http://schemas.microsoft.com/office/drawing/2014/main" xmlns="" id="{EBD3AC79-7420-4278-ABE6-1CEEAC97E301}"/>
            </a:ext>
          </a:extLst>
        </xdr:cNvPr>
        <xdr:cNvCxnSpPr/>
      </xdr:nvCxnSpPr>
      <xdr:spPr>
        <a:xfrm>
          <a:off x="619125" y="6048375"/>
          <a:ext cx="22707600" cy="0"/>
        </a:xfrm>
        <a:prstGeom prst="straightConnector1">
          <a:avLst/>
        </a:prstGeom>
        <a:ln w="508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19</xdr:row>
      <xdr:rowOff>19050</xdr:rowOff>
    </xdr:from>
    <xdr:to>
      <xdr:col>1</xdr:col>
      <xdr:colOff>9525</xdr:colOff>
      <xdr:row>23</xdr:row>
      <xdr:rowOff>180975</xdr:rowOff>
    </xdr:to>
    <xdr:cxnSp macro="">
      <xdr:nvCxnSpPr>
        <xdr:cNvPr id="5" name="Łącznik prosty ze strzałką 4" descr="df9a350c-ef0f-48e8-ab3f-c6984de47667">
          <a:extLst>
            <a:ext uri="{FF2B5EF4-FFF2-40B4-BE49-F238E27FC236}">
              <a16:creationId xmlns:a16="http://schemas.microsoft.com/office/drawing/2014/main" xmlns="" id="{B0D47387-2702-442E-B5AB-FBA4F508818F}"/>
            </a:ext>
          </a:extLst>
        </xdr:cNvPr>
        <xdr:cNvCxnSpPr/>
      </xdr:nvCxnSpPr>
      <xdr:spPr>
        <a:xfrm>
          <a:off x="619125" y="4676775"/>
          <a:ext cx="0" cy="923925"/>
        </a:xfrm>
        <a:prstGeom prst="straightConnector1">
          <a:avLst/>
        </a:prstGeom>
        <a:ln w="254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20</xdr:row>
      <xdr:rowOff>123825</xdr:rowOff>
    </xdr:from>
    <xdr:to>
      <xdr:col>2</xdr:col>
      <xdr:colOff>0</xdr:colOff>
      <xdr:row>24</xdr:row>
      <xdr:rowOff>0</xdr:rowOff>
    </xdr:to>
    <xdr:cxnSp macro="">
      <xdr:nvCxnSpPr>
        <xdr:cNvPr id="8" name="Łącznik prosty ze strzałką 7" descr="6c6be7c6-60db-48e5-afd8-c1bc57794713">
          <a:extLst>
            <a:ext uri="{FF2B5EF4-FFF2-40B4-BE49-F238E27FC236}">
              <a16:creationId xmlns:a16="http://schemas.microsoft.com/office/drawing/2014/main" xmlns="" id="{D2EC52B7-586B-4310-873E-16AD4EB1506D}"/>
            </a:ext>
          </a:extLst>
        </xdr:cNvPr>
        <xdr:cNvCxnSpPr/>
      </xdr:nvCxnSpPr>
      <xdr:spPr>
        <a:xfrm>
          <a:off x="1457325" y="4972050"/>
          <a:ext cx="0" cy="638175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838200</xdr:colOff>
      <xdr:row>20</xdr:row>
      <xdr:rowOff>123825</xdr:rowOff>
    </xdr:from>
    <xdr:to>
      <xdr:col>2</xdr:col>
      <xdr:colOff>838200</xdr:colOff>
      <xdr:row>24</xdr:row>
      <xdr:rowOff>0</xdr:rowOff>
    </xdr:to>
    <xdr:cxnSp macro="">
      <xdr:nvCxnSpPr>
        <xdr:cNvPr id="11" name="Łącznik prosty ze strzałką 10" descr="1f366215-7e44-49bf-a5b5-16e9a0f2739d">
          <a:extLst>
            <a:ext uri="{FF2B5EF4-FFF2-40B4-BE49-F238E27FC236}">
              <a16:creationId xmlns:a16="http://schemas.microsoft.com/office/drawing/2014/main" xmlns="" id="{8D289328-4A2F-47F4-9FFC-C93E366FCFAF}"/>
            </a:ext>
          </a:extLst>
        </xdr:cNvPr>
        <xdr:cNvCxnSpPr/>
      </xdr:nvCxnSpPr>
      <xdr:spPr>
        <a:xfrm>
          <a:off x="2295525" y="4972050"/>
          <a:ext cx="0" cy="638175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838200</xdr:colOff>
      <xdr:row>20</xdr:row>
      <xdr:rowOff>133350</xdr:rowOff>
    </xdr:from>
    <xdr:to>
      <xdr:col>15</xdr:col>
      <xdr:colOff>838200</xdr:colOff>
      <xdr:row>24</xdr:row>
      <xdr:rowOff>9525</xdr:rowOff>
    </xdr:to>
    <xdr:cxnSp macro="">
      <xdr:nvCxnSpPr>
        <xdr:cNvPr id="13" name="Łącznik prosty ze strzałką 12" descr="2efaf000-f4c6-4422-8140-ddbc808dd2a7">
          <a:extLst>
            <a:ext uri="{FF2B5EF4-FFF2-40B4-BE49-F238E27FC236}">
              <a16:creationId xmlns:a16="http://schemas.microsoft.com/office/drawing/2014/main" xmlns="" id="{A326F1C5-214F-40F3-A387-CF86166CA6E1}"/>
            </a:ext>
          </a:extLst>
        </xdr:cNvPr>
        <xdr:cNvCxnSpPr/>
      </xdr:nvCxnSpPr>
      <xdr:spPr>
        <a:xfrm>
          <a:off x="13315950" y="4981575"/>
          <a:ext cx="0" cy="638175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9525</xdr:colOff>
      <xdr:row>20</xdr:row>
      <xdr:rowOff>114300</xdr:rowOff>
    </xdr:from>
    <xdr:to>
      <xdr:col>20</xdr:col>
      <xdr:colOff>9525</xdr:colOff>
      <xdr:row>23</xdr:row>
      <xdr:rowOff>180975</xdr:rowOff>
    </xdr:to>
    <xdr:cxnSp macro="">
      <xdr:nvCxnSpPr>
        <xdr:cNvPr id="14" name="Łącznik prosty ze strzałką 13" descr="b8d5c877-c433-4355-a2e6-6f184a1a5c46">
          <a:extLst>
            <a:ext uri="{FF2B5EF4-FFF2-40B4-BE49-F238E27FC236}">
              <a16:creationId xmlns:a16="http://schemas.microsoft.com/office/drawing/2014/main" xmlns="" id="{6749541C-6B5A-4DF1-B6AC-A51512AE1560}"/>
            </a:ext>
          </a:extLst>
        </xdr:cNvPr>
        <xdr:cNvCxnSpPr/>
      </xdr:nvCxnSpPr>
      <xdr:spPr>
        <a:xfrm>
          <a:off x="16725900" y="4962525"/>
          <a:ext cx="0" cy="638175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20</xdr:row>
      <xdr:rowOff>123825</xdr:rowOff>
    </xdr:from>
    <xdr:to>
      <xdr:col>4</xdr:col>
      <xdr:colOff>0</xdr:colOff>
      <xdr:row>24</xdr:row>
      <xdr:rowOff>0</xdr:rowOff>
    </xdr:to>
    <xdr:cxnSp macro="">
      <xdr:nvCxnSpPr>
        <xdr:cNvPr id="16" name="Łącznik prosty ze strzałką 15" descr="bea9d831-fa65-4507-aad9-645d96af44d5">
          <a:extLst>
            <a:ext uri="{FF2B5EF4-FFF2-40B4-BE49-F238E27FC236}">
              <a16:creationId xmlns:a16="http://schemas.microsoft.com/office/drawing/2014/main" xmlns="" id="{4CDED5EB-196A-4521-BFEB-A2ED5B819BAB}"/>
            </a:ext>
          </a:extLst>
        </xdr:cNvPr>
        <xdr:cNvCxnSpPr/>
      </xdr:nvCxnSpPr>
      <xdr:spPr>
        <a:xfrm>
          <a:off x="3152775" y="4972050"/>
          <a:ext cx="0" cy="638175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20</xdr:row>
      <xdr:rowOff>123825</xdr:rowOff>
    </xdr:from>
    <xdr:to>
      <xdr:col>5</xdr:col>
      <xdr:colOff>0</xdr:colOff>
      <xdr:row>24</xdr:row>
      <xdr:rowOff>0</xdr:rowOff>
    </xdr:to>
    <xdr:cxnSp macro="">
      <xdr:nvCxnSpPr>
        <xdr:cNvPr id="17" name="Łącznik prosty ze strzałką 16" descr="e11cbf7e-7af3-44a6-8258-37586afe18bb">
          <a:extLst>
            <a:ext uri="{FF2B5EF4-FFF2-40B4-BE49-F238E27FC236}">
              <a16:creationId xmlns:a16="http://schemas.microsoft.com/office/drawing/2014/main" xmlns="" id="{70E1EAD2-1FAE-4E6C-A0C2-8E6F1E79E52A}"/>
            </a:ext>
          </a:extLst>
        </xdr:cNvPr>
        <xdr:cNvCxnSpPr/>
      </xdr:nvCxnSpPr>
      <xdr:spPr>
        <a:xfrm>
          <a:off x="4000500" y="4972050"/>
          <a:ext cx="0" cy="638175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9525</xdr:colOff>
      <xdr:row>20</xdr:row>
      <xdr:rowOff>114300</xdr:rowOff>
    </xdr:from>
    <xdr:to>
      <xdr:col>23</xdr:col>
      <xdr:colOff>9525</xdr:colOff>
      <xdr:row>23</xdr:row>
      <xdr:rowOff>180975</xdr:rowOff>
    </xdr:to>
    <xdr:cxnSp macro="">
      <xdr:nvCxnSpPr>
        <xdr:cNvPr id="19" name="Łącznik prosty ze strzałką 18" descr="a008227b-713f-403b-8b43-558cf765e602">
          <a:extLst>
            <a:ext uri="{FF2B5EF4-FFF2-40B4-BE49-F238E27FC236}">
              <a16:creationId xmlns:a16="http://schemas.microsoft.com/office/drawing/2014/main" xmlns="" id="{C723DFF6-DF79-48A8-9EF4-EE1366CB6539}"/>
            </a:ext>
          </a:extLst>
        </xdr:cNvPr>
        <xdr:cNvCxnSpPr/>
      </xdr:nvCxnSpPr>
      <xdr:spPr>
        <a:xfrm>
          <a:off x="19269075" y="4962525"/>
          <a:ext cx="0" cy="638175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20</xdr:row>
      <xdr:rowOff>133350</xdr:rowOff>
    </xdr:from>
    <xdr:to>
      <xdr:col>6</xdr:col>
      <xdr:colOff>0</xdr:colOff>
      <xdr:row>24</xdr:row>
      <xdr:rowOff>9525</xdr:rowOff>
    </xdr:to>
    <xdr:cxnSp macro="">
      <xdr:nvCxnSpPr>
        <xdr:cNvPr id="21" name="Łącznik prosty ze strzałką 20" descr="16eae881-922e-430e-b4ab-8b0eb45875ca">
          <a:extLst>
            <a:ext uri="{FF2B5EF4-FFF2-40B4-BE49-F238E27FC236}">
              <a16:creationId xmlns:a16="http://schemas.microsoft.com/office/drawing/2014/main" xmlns="" id="{A37CE198-45F1-4982-B1F3-BE790357B708}"/>
            </a:ext>
          </a:extLst>
        </xdr:cNvPr>
        <xdr:cNvCxnSpPr/>
      </xdr:nvCxnSpPr>
      <xdr:spPr>
        <a:xfrm>
          <a:off x="4848225" y="4981575"/>
          <a:ext cx="0" cy="638175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838200</xdr:colOff>
      <xdr:row>20</xdr:row>
      <xdr:rowOff>133350</xdr:rowOff>
    </xdr:from>
    <xdr:to>
      <xdr:col>16</xdr:col>
      <xdr:colOff>838200</xdr:colOff>
      <xdr:row>24</xdr:row>
      <xdr:rowOff>9525</xdr:rowOff>
    </xdr:to>
    <xdr:cxnSp macro="">
      <xdr:nvCxnSpPr>
        <xdr:cNvPr id="23" name="Łącznik prosty ze strzałką 22" descr="d92386f1-ac86-4f3c-a6c9-6dbb5d50f9be">
          <a:extLst>
            <a:ext uri="{FF2B5EF4-FFF2-40B4-BE49-F238E27FC236}">
              <a16:creationId xmlns:a16="http://schemas.microsoft.com/office/drawing/2014/main" xmlns="" id="{98B0239B-DC76-40FB-9D6C-23CEEBA49FEF}"/>
            </a:ext>
          </a:extLst>
        </xdr:cNvPr>
        <xdr:cNvCxnSpPr/>
      </xdr:nvCxnSpPr>
      <xdr:spPr>
        <a:xfrm>
          <a:off x="14163675" y="4981575"/>
          <a:ext cx="0" cy="638175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838200</xdr:colOff>
      <xdr:row>20</xdr:row>
      <xdr:rowOff>114300</xdr:rowOff>
    </xdr:from>
    <xdr:to>
      <xdr:col>20</xdr:col>
      <xdr:colOff>838200</xdr:colOff>
      <xdr:row>23</xdr:row>
      <xdr:rowOff>180975</xdr:rowOff>
    </xdr:to>
    <xdr:cxnSp macro="">
      <xdr:nvCxnSpPr>
        <xdr:cNvPr id="25" name="Łącznik prosty ze strzałką 24" descr="f05a8f7c-e04c-486c-946f-07cb7abf055c">
          <a:extLst>
            <a:ext uri="{FF2B5EF4-FFF2-40B4-BE49-F238E27FC236}">
              <a16:creationId xmlns:a16="http://schemas.microsoft.com/office/drawing/2014/main" xmlns="" id="{53E843E8-50C9-4F96-88FE-96A1AE4ECF99}"/>
            </a:ext>
          </a:extLst>
        </xdr:cNvPr>
        <xdr:cNvCxnSpPr/>
      </xdr:nvCxnSpPr>
      <xdr:spPr>
        <a:xfrm>
          <a:off x="17554575" y="4962525"/>
          <a:ext cx="0" cy="638175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838200</xdr:colOff>
      <xdr:row>20</xdr:row>
      <xdr:rowOff>114300</xdr:rowOff>
    </xdr:from>
    <xdr:to>
      <xdr:col>6</xdr:col>
      <xdr:colOff>838200</xdr:colOff>
      <xdr:row>23</xdr:row>
      <xdr:rowOff>180975</xdr:rowOff>
    </xdr:to>
    <xdr:cxnSp macro="">
      <xdr:nvCxnSpPr>
        <xdr:cNvPr id="27" name="Łącznik prosty ze strzałką 26" descr="93982800-0eaa-4e5a-8fc3-0e410e377002">
          <a:extLst>
            <a:ext uri="{FF2B5EF4-FFF2-40B4-BE49-F238E27FC236}">
              <a16:creationId xmlns:a16="http://schemas.microsoft.com/office/drawing/2014/main" xmlns="" id="{D080DF00-CA82-4459-996B-4C43722E3B0F}"/>
            </a:ext>
          </a:extLst>
        </xdr:cNvPr>
        <xdr:cNvCxnSpPr/>
      </xdr:nvCxnSpPr>
      <xdr:spPr>
        <a:xfrm>
          <a:off x="5686425" y="4962525"/>
          <a:ext cx="0" cy="638175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819150</xdr:colOff>
      <xdr:row>20</xdr:row>
      <xdr:rowOff>104775</xdr:rowOff>
    </xdr:from>
    <xdr:to>
      <xdr:col>21</xdr:col>
      <xdr:colOff>819150</xdr:colOff>
      <xdr:row>23</xdr:row>
      <xdr:rowOff>171450</xdr:rowOff>
    </xdr:to>
    <xdr:cxnSp macro="">
      <xdr:nvCxnSpPr>
        <xdr:cNvPr id="29" name="Łącznik prosty ze strzałką 28" descr="e1d268e8-68c2-4302-bd12-9529c6826cb5">
          <a:extLst>
            <a:ext uri="{FF2B5EF4-FFF2-40B4-BE49-F238E27FC236}">
              <a16:creationId xmlns:a16="http://schemas.microsoft.com/office/drawing/2014/main" xmlns="" id="{07DD2B97-5A40-499E-9B12-6D7D38E0D25B}"/>
            </a:ext>
          </a:extLst>
        </xdr:cNvPr>
        <xdr:cNvCxnSpPr/>
      </xdr:nvCxnSpPr>
      <xdr:spPr>
        <a:xfrm>
          <a:off x="18383250" y="4953000"/>
          <a:ext cx="0" cy="638175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819150</xdr:colOff>
      <xdr:row>20</xdr:row>
      <xdr:rowOff>123825</xdr:rowOff>
    </xdr:from>
    <xdr:to>
      <xdr:col>7</xdr:col>
      <xdr:colOff>819150</xdr:colOff>
      <xdr:row>24</xdr:row>
      <xdr:rowOff>0</xdr:rowOff>
    </xdr:to>
    <xdr:cxnSp macro="">
      <xdr:nvCxnSpPr>
        <xdr:cNvPr id="30" name="Łącznik prosty ze strzałką 29" descr="45401e53-afc6-4afd-8c81-6c6acf066ee6">
          <a:extLst>
            <a:ext uri="{FF2B5EF4-FFF2-40B4-BE49-F238E27FC236}">
              <a16:creationId xmlns:a16="http://schemas.microsoft.com/office/drawing/2014/main" xmlns="" id="{40BF1A6F-45A8-4EAE-9A99-B259CA0E4D73}"/>
            </a:ext>
          </a:extLst>
        </xdr:cNvPr>
        <xdr:cNvCxnSpPr/>
      </xdr:nvCxnSpPr>
      <xdr:spPr>
        <a:xfrm>
          <a:off x="6515100" y="4972050"/>
          <a:ext cx="0" cy="638175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838200</xdr:colOff>
      <xdr:row>20</xdr:row>
      <xdr:rowOff>104775</xdr:rowOff>
    </xdr:from>
    <xdr:to>
      <xdr:col>23</xdr:col>
      <xdr:colOff>838200</xdr:colOff>
      <xdr:row>23</xdr:row>
      <xdr:rowOff>171450</xdr:rowOff>
    </xdr:to>
    <xdr:cxnSp macro="">
      <xdr:nvCxnSpPr>
        <xdr:cNvPr id="31" name="Łącznik prosty ze strzałką 30" descr="69109125-5978-44d1-99c0-f2939f2a48cd">
          <a:extLst>
            <a:ext uri="{FF2B5EF4-FFF2-40B4-BE49-F238E27FC236}">
              <a16:creationId xmlns:a16="http://schemas.microsoft.com/office/drawing/2014/main" xmlns="" id="{969C0CBE-9676-43AE-A8FE-0EEAF96BFC74}"/>
            </a:ext>
          </a:extLst>
        </xdr:cNvPr>
        <xdr:cNvCxnSpPr/>
      </xdr:nvCxnSpPr>
      <xdr:spPr>
        <a:xfrm>
          <a:off x="20097750" y="4953000"/>
          <a:ext cx="0" cy="638175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838200</xdr:colOff>
      <xdr:row>20</xdr:row>
      <xdr:rowOff>114300</xdr:rowOff>
    </xdr:from>
    <xdr:to>
      <xdr:col>8</xdr:col>
      <xdr:colOff>838200</xdr:colOff>
      <xdr:row>23</xdr:row>
      <xdr:rowOff>180975</xdr:rowOff>
    </xdr:to>
    <xdr:cxnSp macro="">
      <xdr:nvCxnSpPr>
        <xdr:cNvPr id="33" name="Łącznik prosty ze strzałką 32" descr="75b9cc4b-650a-4c79-9fbf-fe06ecff1143">
          <a:extLst>
            <a:ext uri="{FF2B5EF4-FFF2-40B4-BE49-F238E27FC236}">
              <a16:creationId xmlns:a16="http://schemas.microsoft.com/office/drawing/2014/main" xmlns="" id="{A73822E8-1532-43CE-8794-F8263C79D4A7}"/>
            </a:ext>
          </a:extLst>
        </xdr:cNvPr>
        <xdr:cNvCxnSpPr/>
      </xdr:nvCxnSpPr>
      <xdr:spPr>
        <a:xfrm>
          <a:off x="7381875" y="4962525"/>
          <a:ext cx="0" cy="638175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838200</xdr:colOff>
      <xdr:row>14</xdr:row>
      <xdr:rowOff>247650</xdr:rowOff>
    </xdr:from>
    <xdr:to>
      <xdr:col>13</xdr:col>
      <xdr:colOff>0</xdr:colOff>
      <xdr:row>20</xdr:row>
      <xdr:rowOff>28575</xdr:rowOff>
    </xdr:to>
    <xdr:cxnSp macro="">
      <xdr:nvCxnSpPr>
        <xdr:cNvPr id="35" name="Łącznik prosty ze strzałką 34" descr="e4c97470-ebb0-43ff-801e-7372f0a21c7b">
          <a:extLst>
            <a:ext uri="{FF2B5EF4-FFF2-40B4-BE49-F238E27FC236}">
              <a16:creationId xmlns:a16="http://schemas.microsoft.com/office/drawing/2014/main" xmlns="" id="{C23A00AE-697A-495A-8968-6D20E73BB88D}"/>
            </a:ext>
          </a:extLst>
        </xdr:cNvPr>
        <xdr:cNvCxnSpPr/>
      </xdr:nvCxnSpPr>
      <xdr:spPr>
        <a:xfrm flipH="1">
          <a:off x="10772775" y="3895725"/>
          <a:ext cx="9525" cy="981075"/>
        </a:xfrm>
        <a:prstGeom prst="straightConnector1">
          <a:avLst/>
        </a:prstGeom>
        <a:ln w="254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9525</xdr:colOff>
      <xdr:row>20</xdr:row>
      <xdr:rowOff>133350</xdr:rowOff>
    </xdr:from>
    <xdr:to>
      <xdr:col>15</xdr:col>
      <xdr:colOff>9525</xdr:colOff>
      <xdr:row>24</xdr:row>
      <xdr:rowOff>9525</xdr:rowOff>
    </xdr:to>
    <xdr:cxnSp macro="">
      <xdr:nvCxnSpPr>
        <xdr:cNvPr id="37" name="Łącznik prosty ze strzałką 36" descr="6422f86e-c8af-4574-a211-561ed9c3f322">
          <a:extLst>
            <a:ext uri="{FF2B5EF4-FFF2-40B4-BE49-F238E27FC236}">
              <a16:creationId xmlns:a16="http://schemas.microsoft.com/office/drawing/2014/main" xmlns="" id="{DE2DD666-128C-4DDD-91F7-50845ED4E8D1}"/>
            </a:ext>
          </a:extLst>
        </xdr:cNvPr>
        <xdr:cNvCxnSpPr/>
      </xdr:nvCxnSpPr>
      <xdr:spPr>
        <a:xfrm>
          <a:off x="12487275" y="4981575"/>
          <a:ext cx="0" cy="638175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20</xdr:row>
      <xdr:rowOff>133350</xdr:rowOff>
    </xdr:from>
    <xdr:to>
      <xdr:col>10</xdr:col>
      <xdr:colOff>0</xdr:colOff>
      <xdr:row>24</xdr:row>
      <xdr:rowOff>9525</xdr:rowOff>
    </xdr:to>
    <xdr:cxnSp macro="">
      <xdr:nvCxnSpPr>
        <xdr:cNvPr id="38" name="Łącznik prosty ze strzałką 37" descr="265c497f-d70d-482b-b434-d82e9dba9b6e">
          <a:extLst>
            <a:ext uri="{FF2B5EF4-FFF2-40B4-BE49-F238E27FC236}">
              <a16:creationId xmlns:a16="http://schemas.microsoft.com/office/drawing/2014/main" xmlns="" id="{FE1A9DDF-721E-4A76-A5A7-2F048919E8D3}"/>
            </a:ext>
          </a:extLst>
        </xdr:cNvPr>
        <xdr:cNvCxnSpPr/>
      </xdr:nvCxnSpPr>
      <xdr:spPr>
        <a:xfrm>
          <a:off x="8239125" y="4981575"/>
          <a:ext cx="0" cy="638175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838200</xdr:colOff>
      <xdr:row>20</xdr:row>
      <xdr:rowOff>123825</xdr:rowOff>
    </xdr:from>
    <xdr:to>
      <xdr:col>18</xdr:col>
      <xdr:colOff>838200</xdr:colOff>
      <xdr:row>24</xdr:row>
      <xdr:rowOff>0</xdr:rowOff>
    </xdr:to>
    <xdr:cxnSp macro="">
      <xdr:nvCxnSpPr>
        <xdr:cNvPr id="40" name="Łącznik prosty ze strzałką 39" descr="1a7d0cee-48b8-41bb-8047-3de2e505a5de">
          <a:extLst>
            <a:ext uri="{FF2B5EF4-FFF2-40B4-BE49-F238E27FC236}">
              <a16:creationId xmlns:a16="http://schemas.microsoft.com/office/drawing/2014/main" xmlns="" id="{C28BEACC-AEA4-4420-B040-E0B97C5CFEB7}"/>
            </a:ext>
          </a:extLst>
        </xdr:cNvPr>
        <xdr:cNvCxnSpPr/>
      </xdr:nvCxnSpPr>
      <xdr:spPr>
        <a:xfrm>
          <a:off x="15859125" y="4972050"/>
          <a:ext cx="0" cy="638175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809625</xdr:colOff>
      <xdr:row>20</xdr:row>
      <xdr:rowOff>123825</xdr:rowOff>
    </xdr:from>
    <xdr:to>
      <xdr:col>17</xdr:col>
      <xdr:colOff>809625</xdr:colOff>
      <xdr:row>24</xdr:row>
      <xdr:rowOff>0</xdr:rowOff>
    </xdr:to>
    <xdr:cxnSp macro="">
      <xdr:nvCxnSpPr>
        <xdr:cNvPr id="42" name="Łącznik prosty ze strzałką 41" descr="c84bd628-ad59-491c-abc2-83f6f386315c">
          <a:extLst>
            <a:ext uri="{FF2B5EF4-FFF2-40B4-BE49-F238E27FC236}">
              <a16:creationId xmlns:a16="http://schemas.microsoft.com/office/drawing/2014/main" xmlns="" id="{261A3D7A-1349-460B-9D56-BA088A0603E1}"/>
            </a:ext>
          </a:extLst>
        </xdr:cNvPr>
        <xdr:cNvCxnSpPr/>
      </xdr:nvCxnSpPr>
      <xdr:spPr>
        <a:xfrm>
          <a:off x="14982825" y="4972050"/>
          <a:ext cx="0" cy="638175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819150</xdr:colOff>
      <xdr:row>20</xdr:row>
      <xdr:rowOff>161925</xdr:rowOff>
    </xdr:from>
    <xdr:to>
      <xdr:col>13</xdr:col>
      <xdr:colOff>819150</xdr:colOff>
      <xdr:row>24</xdr:row>
      <xdr:rowOff>38100</xdr:rowOff>
    </xdr:to>
    <xdr:cxnSp macro="">
      <xdr:nvCxnSpPr>
        <xdr:cNvPr id="44" name="Łącznik prosty ze strzałką 43" descr="b2c8d5d2-09e0-4d08-9cf5-e9adfea543c7">
          <a:extLst>
            <a:ext uri="{FF2B5EF4-FFF2-40B4-BE49-F238E27FC236}">
              <a16:creationId xmlns:a16="http://schemas.microsoft.com/office/drawing/2014/main" xmlns="" id="{A08F2340-C4BB-4B0C-A284-9189771919FA}"/>
            </a:ext>
          </a:extLst>
        </xdr:cNvPr>
        <xdr:cNvCxnSpPr/>
      </xdr:nvCxnSpPr>
      <xdr:spPr>
        <a:xfrm>
          <a:off x="11601450" y="5010150"/>
          <a:ext cx="0" cy="638175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838200</xdr:colOff>
      <xdr:row>20</xdr:row>
      <xdr:rowOff>114300</xdr:rowOff>
    </xdr:from>
    <xdr:to>
      <xdr:col>12</xdr:col>
      <xdr:colOff>838200</xdr:colOff>
      <xdr:row>23</xdr:row>
      <xdr:rowOff>180975</xdr:rowOff>
    </xdr:to>
    <xdr:cxnSp macro="">
      <xdr:nvCxnSpPr>
        <xdr:cNvPr id="47" name="Łącznik prosty ze strzałką 46" descr="acd2bd1a-eda4-40f6-a197-b609f1aed253">
          <a:extLst>
            <a:ext uri="{FF2B5EF4-FFF2-40B4-BE49-F238E27FC236}">
              <a16:creationId xmlns:a16="http://schemas.microsoft.com/office/drawing/2014/main" xmlns="" id="{D64D7BFF-9FA2-4D43-AFFF-A6A1E3507240}"/>
            </a:ext>
          </a:extLst>
        </xdr:cNvPr>
        <xdr:cNvCxnSpPr/>
      </xdr:nvCxnSpPr>
      <xdr:spPr>
        <a:xfrm>
          <a:off x="10772775" y="4962525"/>
          <a:ext cx="0" cy="638175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20</xdr:row>
      <xdr:rowOff>133350</xdr:rowOff>
    </xdr:from>
    <xdr:to>
      <xdr:col>11</xdr:col>
      <xdr:colOff>9525</xdr:colOff>
      <xdr:row>24</xdr:row>
      <xdr:rowOff>9525</xdr:rowOff>
    </xdr:to>
    <xdr:cxnSp macro="">
      <xdr:nvCxnSpPr>
        <xdr:cNvPr id="49" name="Łącznik prosty ze strzałką 48" descr="28b43b01-69f6-4de0-a79b-36414b5c6b6e">
          <a:extLst>
            <a:ext uri="{FF2B5EF4-FFF2-40B4-BE49-F238E27FC236}">
              <a16:creationId xmlns:a16="http://schemas.microsoft.com/office/drawing/2014/main" xmlns="" id="{7CB9C1FA-59EF-4C5C-99CE-06D50DD24D4E}"/>
            </a:ext>
          </a:extLst>
        </xdr:cNvPr>
        <xdr:cNvCxnSpPr/>
      </xdr:nvCxnSpPr>
      <xdr:spPr>
        <a:xfrm>
          <a:off x="9096375" y="4981575"/>
          <a:ext cx="0" cy="638175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838200</xdr:colOff>
      <xdr:row>20</xdr:row>
      <xdr:rowOff>9525</xdr:rowOff>
    </xdr:from>
    <xdr:to>
      <xdr:col>25</xdr:col>
      <xdr:colOff>0</xdr:colOff>
      <xdr:row>24</xdr:row>
      <xdr:rowOff>9525</xdr:rowOff>
    </xdr:to>
    <xdr:cxnSp macro="">
      <xdr:nvCxnSpPr>
        <xdr:cNvPr id="50" name="Łącznik prosty ze strzałką 49" descr="7b15401d-2ec7-476f-aeb2-9e98d737b576">
          <a:extLst>
            <a:ext uri="{FF2B5EF4-FFF2-40B4-BE49-F238E27FC236}">
              <a16:creationId xmlns:a16="http://schemas.microsoft.com/office/drawing/2014/main" xmlns="" id="{2DD9ADC6-BAAA-4B4A-BC67-166607BA035E}"/>
            </a:ext>
          </a:extLst>
        </xdr:cNvPr>
        <xdr:cNvCxnSpPr/>
      </xdr:nvCxnSpPr>
      <xdr:spPr>
        <a:xfrm>
          <a:off x="20945475" y="4857750"/>
          <a:ext cx="9525" cy="762000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20</xdr:row>
      <xdr:rowOff>123825</xdr:rowOff>
    </xdr:from>
    <xdr:to>
      <xdr:col>12</xdr:col>
      <xdr:colOff>0</xdr:colOff>
      <xdr:row>24</xdr:row>
      <xdr:rowOff>0</xdr:rowOff>
    </xdr:to>
    <xdr:cxnSp macro="">
      <xdr:nvCxnSpPr>
        <xdr:cNvPr id="52" name="Łącznik prosty ze strzałką 51" descr="1e6f3132-e279-47aa-a752-640de744c862">
          <a:extLst>
            <a:ext uri="{FF2B5EF4-FFF2-40B4-BE49-F238E27FC236}">
              <a16:creationId xmlns:a16="http://schemas.microsoft.com/office/drawing/2014/main" xmlns="" id="{CA94843C-15AA-4166-AB42-53E918B193EE}"/>
            </a:ext>
          </a:extLst>
        </xdr:cNvPr>
        <xdr:cNvCxnSpPr/>
      </xdr:nvCxnSpPr>
      <xdr:spPr>
        <a:xfrm>
          <a:off x="9934575" y="4972050"/>
          <a:ext cx="0" cy="638175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19054</xdr:colOff>
      <xdr:row>19</xdr:row>
      <xdr:rowOff>97581</xdr:rowOff>
    </xdr:from>
    <xdr:to>
      <xdr:col>12</xdr:col>
      <xdr:colOff>819153</xdr:colOff>
      <xdr:row>20</xdr:row>
      <xdr:rowOff>171451</xdr:rowOff>
    </xdr:to>
    <xdr:sp macro="" textlink="">
      <xdr:nvSpPr>
        <xdr:cNvPr id="56" name="Nawias klamrowy zamykający 55" descr="2a0faaee-a99b-47c6-aeba-7120b03fabb7">
          <a:extLst>
            <a:ext uri="{FF2B5EF4-FFF2-40B4-BE49-F238E27FC236}">
              <a16:creationId xmlns:a16="http://schemas.microsoft.com/office/drawing/2014/main" xmlns="" id="{EC0F3870-81F9-4979-AB61-D657670B4C23}"/>
            </a:ext>
          </a:extLst>
        </xdr:cNvPr>
        <xdr:cNvSpPr/>
      </xdr:nvSpPr>
      <xdr:spPr>
        <a:xfrm rot="16200000">
          <a:off x="5944769" y="286916"/>
          <a:ext cx="340570" cy="9277349"/>
        </a:xfrm>
        <a:prstGeom prst="rightBrac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819149</xdr:colOff>
      <xdr:row>19</xdr:row>
      <xdr:rowOff>76200</xdr:rowOff>
    </xdr:from>
    <xdr:to>
      <xdr:col>24</xdr:col>
      <xdr:colOff>771523</xdr:colOff>
      <xdr:row>20</xdr:row>
      <xdr:rowOff>150070</xdr:rowOff>
    </xdr:to>
    <xdr:sp macro="" textlink="">
      <xdr:nvSpPr>
        <xdr:cNvPr id="58" name="Nawias klamrowy zamykający 57" descr="f51aaee0-64a0-4f01-a388-36bf952b8ecb">
          <a:extLst>
            <a:ext uri="{FF2B5EF4-FFF2-40B4-BE49-F238E27FC236}">
              <a16:creationId xmlns:a16="http://schemas.microsoft.com/office/drawing/2014/main" xmlns="" id="{77C66A70-4B06-40E9-915E-D684087BEEFF}"/>
            </a:ext>
          </a:extLst>
        </xdr:cNvPr>
        <xdr:cNvSpPr/>
      </xdr:nvSpPr>
      <xdr:spPr>
        <a:xfrm rot="16200000">
          <a:off x="16069839" y="265535"/>
          <a:ext cx="340570" cy="9277349"/>
        </a:xfrm>
        <a:prstGeom prst="rightBrac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6</xdr:col>
      <xdr:colOff>190500</xdr:colOff>
      <xdr:row>33</xdr:row>
      <xdr:rowOff>161926</xdr:rowOff>
    </xdr:from>
    <xdr:to>
      <xdr:col>9</xdr:col>
      <xdr:colOff>276225</xdr:colOff>
      <xdr:row>37</xdr:row>
      <xdr:rowOff>172978</xdr:rowOff>
    </xdr:to>
    <xdr:sp macro="" textlink="">
      <xdr:nvSpPr>
        <xdr:cNvPr id="2" name="Nawias klamrowy otwierający 1" descr="bedeafa8-c313-45dd-9307-c01ab7b0d72f">
          <a:extLst>
            <a:ext uri="{FF2B5EF4-FFF2-40B4-BE49-F238E27FC236}">
              <a16:creationId xmlns:a16="http://schemas.microsoft.com/office/drawing/2014/main" xmlns="" id="{80343AED-8347-4F0C-94FF-D6836EBF8931}"/>
            </a:ext>
          </a:extLst>
        </xdr:cNvPr>
        <xdr:cNvSpPr/>
      </xdr:nvSpPr>
      <xdr:spPr>
        <a:xfrm rot="5400000">
          <a:off x="5961886" y="7287390"/>
          <a:ext cx="782577" cy="2628900"/>
        </a:xfrm>
        <a:prstGeom prst="leftBrace">
          <a:avLst>
            <a:gd name="adj1" fmla="val 8333"/>
            <a:gd name="adj2" fmla="val 50725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9</xdr:col>
      <xdr:colOff>523874</xdr:colOff>
      <xdr:row>35</xdr:row>
      <xdr:rowOff>19054</xdr:rowOff>
    </xdr:from>
    <xdr:to>
      <xdr:col>10</xdr:col>
      <xdr:colOff>676275</xdr:colOff>
      <xdr:row>37</xdr:row>
      <xdr:rowOff>161928</xdr:rowOff>
    </xdr:to>
    <xdr:sp macro="" textlink="">
      <xdr:nvSpPr>
        <xdr:cNvPr id="34" name="Nawias klamrowy otwierający 33" descr="991ab455-0a44-45de-91e8-53d95c0a2f76">
          <a:extLst>
            <a:ext uri="{FF2B5EF4-FFF2-40B4-BE49-F238E27FC236}">
              <a16:creationId xmlns:a16="http://schemas.microsoft.com/office/drawing/2014/main" xmlns="" id="{E26D9809-D669-47C6-96A0-E4F28A6D593C}"/>
            </a:ext>
          </a:extLst>
        </xdr:cNvPr>
        <xdr:cNvSpPr/>
      </xdr:nvSpPr>
      <xdr:spPr>
        <a:xfrm rot="5400000">
          <a:off x="8153400" y="8220078"/>
          <a:ext cx="523874" cy="1000126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11</xdr:col>
      <xdr:colOff>28574</xdr:colOff>
      <xdr:row>37</xdr:row>
      <xdr:rowOff>9529</xdr:rowOff>
    </xdr:from>
    <xdr:to>
      <xdr:col>15</xdr:col>
      <xdr:colOff>485774</xdr:colOff>
      <xdr:row>38</xdr:row>
      <xdr:rowOff>161925</xdr:rowOff>
    </xdr:to>
    <xdr:sp macro="" textlink="">
      <xdr:nvSpPr>
        <xdr:cNvPr id="39" name="Nawias klamrowy otwierający 38" descr="f6f2ab8f-f66a-4525-b99f-bfc037bd7d23">
          <a:extLst>
            <a:ext uri="{FF2B5EF4-FFF2-40B4-BE49-F238E27FC236}">
              <a16:creationId xmlns:a16="http://schemas.microsoft.com/office/drawing/2014/main" xmlns="" id="{7207DBA5-92BD-4A90-8E63-352DFBEF09BC}"/>
            </a:ext>
          </a:extLst>
        </xdr:cNvPr>
        <xdr:cNvSpPr/>
      </xdr:nvSpPr>
      <xdr:spPr>
        <a:xfrm rot="5400000">
          <a:off x="10868026" y="7096127"/>
          <a:ext cx="342896" cy="3848100"/>
        </a:xfrm>
        <a:prstGeom prst="leftBrace">
          <a:avLst>
            <a:gd name="adj1" fmla="val 8333"/>
            <a:gd name="adj2" fmla="val 51279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24</xdr:row>
      <xdr:rowOff>19050</xdr:rowOff>
    </xdr:from>
    <xdr:to>
      <xdr:col>27</xdr:col>
      <xdr:colOff>676275</xdr:colOff>
      <xdr:row>24</xdr:row>
      <xdr:rowOff>19050</xdr:rowOff>
    </xdr:to>
    <xdr:cxnSp macro="">
      <xdr:nvCxnSpPr>
        <xdr:cNvPr id="2" name="Łącznik prosty ze strzałką 1" descr="43a8a345-a3a5-4175-a326-ec901ec69ac2">
          <a:extLst>
            <a:ext uri="{FF2B5EF4-FFF2-40B4-BE49-F238E27FC236}">
              <a16:creationId xmlns:a16="http://schemas.microsoft.com/office/drawing/2014/main" xmlns="" id="{E68B31E8-D873-4256-B604-022462DDDED9}"/>
            </a:ext>
          </a:extLst>
        </xdr:cNvPr>
        <xdr:cNvCxnSpPr/>
      </xdr:nvCxnSpPr>
      <xdr:spPr>
        <a:xfrm>
          <a:off x="619125" y="6048375"/>
          <a:ext cx="22707600" cy="0"/>
        </a:xfrm>
        <a:prstGeom prst="straightConnector1">
          <a:avLst/>
        </a:prstGeom>
        <a:ln w="50800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9525</xdr:colOff>
      <xdr:row>19</xdr:row>
      <xdr:rowOff>19050</xdr:rowOff>
    </xdr:from>
    <xdr:to>
      <xdr:col>1</xdr:col>
      <xdr:colOff>9525</xdr:colOff>
      <xdr:row>23</xdr:row>
      <xdr:rowOff>180975</xdr:rowOff>
    </xdr:to>
    <xdr:cxnSp macro="">
      <xdr:nvCxnSpPr>
        <xdr:cNvPr id="3" name="Łącznik prosty ze strzałką 2" descr="fbd21b97-dbde-405d-ac26-a34394e5d0b1">
          <a:extLst>
            <a:ext uri="{FF2B5EF4-FFF2-40B4-BE49-F238E27FC236}">
              <a16:creationId xmlns:a16="http://schemas.microsoft.com/office/drawing/2014/main" xmlns="" id="{26449FF8-7044-462F-9CC6-9E0009AE7E5D}"/>
            </a:ext>
          </a:extLst>
        </xdr:cNvPr>
        <xdr:cNvCxnSpPr/>
      </xdr:nvCxnSpPr>
      <xdr:spPr>
        <a:xfrm>
          <a:off x="619125" y="5019675"/>
          <a:ext cx="0" cy="1000125"/>
        </a:xfrm>
        <a:prstGeom prst="straightConnector1">
          <a:avLst/>
        </a:prstGeom>
        <a:ln w="254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20</xdr:row>
      <xdr:rowOff>123825</xdr:rowOff>
    </xdr:from>
    <xdr:to>
      <xdr:col>2</xdr:col>
      <xdr:colOff>0</xdr:colOff>
      <xdr:row>24</xdr:row>
      <xdr:rowOff>0</xdr:rowOff>
    </xdr:to>
    <xdr:cxnSp macro="">
      <xdr:nvCxnSpPr>
        <xdr:cNvPr id="4" name="Łącznik prosty ze strzałką 3" descr="70f3e46b-b2c1-4df0-ac74-f4efd914371c">
          <a:extLst>
            <a:ext uri="{FF2B5EF4-FFF2-40B4-BE49-F238E27FC236}">
              <a16:creationId xmlns:a16="http://schemas.microsoft.com/office/drawing/2014/main" xmlns="" id="{09B5ED24-A3D0-4DDB-BB52-12FA9BEEBD4B}"/>
            </a:ext>
          </a:extLst>
        </xdr:cNvPr>
        <xdr:cNvCxnSpPr/>
      </xdr:nvCxnSpPr>
      <xdr:spPr>
        <a:xfrm>
          <a:off x="1457325" y="5391150"/>
          <a:ext cx="0" cy="638175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838200</xdr:colOff>
      <xdr:row>20</xdr:row>
      <xdr:rowOff>123825</xdr:rowOff>
    </xdr:from>
    <xdr:to>
      <xdr:col>2</xdr:col>
      <xdr:colOff>838200</xdr:colOff>
      <xdr:row>24</xdr:row>
      <xdr:rowOff>0</xdr:rowOff>
    </xdr:to>
    <xdr:cxnSp macro="">
      <xdr:nvCxnSpPr>
        <xdr:cNvPr id="5" name="Łącznik prosty ze strzałką 4" descr="bc97c16e-97d0-40a1-b7c7-c74564d9230a">
          <a:extLst>
            <a:ext uri="{FF2B5EF4-FFF2-40B4-BE49-F238E27FC236}">
              <a16:creationId xmlns:a16="http://schemas.microsoft.com/office/drawing/2014/main" xmlns="" id="{7EE6BB3D-2603-440E-AA5F-C102C2C15FFC}"/>
            </a:ext>
          </a:extLst>
        </xdr:cNvPr>
        <xdr:cNvCxnSpPr/>
      </xdr:nvCxnSpPr>
      <xdr:spPr>
        <a:xfrm>
          <a:off x="2295525" y="5391150"/>
          <a:ext cx="0" cy="638175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838200</xdr:colOff>
      <xdr:row>20</xdr:row>
      <xdr:rowOff>133350</xdr:rowOff>
    </xdr:from>
    <xdr:to>
      <xdr:col>15</xdr:col>
      <xdr:colOff>838200</xdr:colOff>
      <xdr:row>24</xdr:row>
      <xdr:rowOff>9525</xdr:rowOff>
    </xdr:to>
    <xdr:cxnSp macro="">
      <xdr:nvCxnSpPr>
        <xdr:cNvPr id="6" name="Łącznik prosty ze strzałką 5" descr="1fbf8c36-3b51-4329-8a90-c1db428efbd3">
          <a:extLst>
            <a:ext uri="{FF2B5EF4-FFF2-40B4-BE49-F238E27FC236}">
              <a16:creationId xmlns:a16="http://schemas.microsoft.com/office/drawing/2014/main" xmlns="" id="{38787E16-DD3F-4216-A304-62E39CFD7B30}"/>
            </a:ext>
          </a:extLst>
        </xdr:cNvPr>
        <xdr:cNvCxnSpPr/>
      </xdr:nvCxnSpPr>
      <xdr:spPr>
        <a:xfrm>
          <a:off x="13315950" y="5400675"/>
          <a:ext cx="0" cy="638175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9525</xdr:colOff>
      <xdr:row>20</xdr:row>
      <xdr:rowOff>114300</xdr:rowOff>
    </xdr:from>
    <xdr:to>
      <xdr:col>20</xdr:col>
      <xdr:colOff>9525</xdr:colOff>
      <xdr:row>23</xdr:row>
      <xdr:rowOff>180975</xdr:rowOff>
    </xdr:to>
    <xdr:cxnSp macro="">
      <xdr:nvCxnSpPr>
        <xdr:cNvPr id="7" name="Łącznik prosty ze strzałką 6" descr="b9641a59-413c-419d-9d38-7a33092d023b">
          <a:extLst>
            <a:ext uri="{FF2B5EF4-FFF2-40B4-BE49-F238E27FC236}">
              <a16:creationId xmlns:a16="http://schemas.microsoft.com/office/drawing/2014/main" xmlns="" id="{9236BDDB-17EA-4BC9-BDDC-16CD3C30992B}"/>
            </a:ext>
          </a:extLst>
        </xdr:cNvPr>
        <xdr:cNvCxnSpPr/>
      </xdr:nvCxnSpPr>
      <xdr:spPr>
        <a:xfrm>
          <a:off x="16725900" y="5381625"/>
          <a:ext cx="0" cy="638175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20</xdr:row>
      <xdr:rowOff>123825</xdr:rowOff>
    </xdr:from>
    <xdr:to>
      <xdr:col>4</xdr:col>
      <xdr:colOff>0</xdr:colOff>
      <xdr:row>24</xdr:row>
      <xdr:rowOff>0</xdr:rowOff>
    </xdr:to>
    <xdr:cxnSp macro="">
      <xdr:nvCxnSpPr>
        <xdr:cNvPr id="8" name="Łącznik prosty ze strzałką 7" descr="ccd15d6d-23cb-4375-a1e9-0c66312b312a">
          <a:extLst>
            <a:ext uri="{FF2B5EF4-FFF2-40B4-BE49-F238E27FC236}">
              <a16:creationId xmlns:a16="http://schemas.microsoft.com/office/drawing/2014/main" xmlns="" id="{722DEFB2-D760-4977-8A19-F3C298C5AC26}"/>
            </a:ext>
          </a:extLst>
        </xdr:cNvPr>
        <xdr:cNvCxnSpPr/>
      </xdr:nvCxnSpPr>
      <xdr:spPr>
        <a:xfrm>
          <a:off x="3152775" y="5391150"/>
          <a:ext cx="0" cy="638175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20</xdr:row>
      <xdr:rowOff>123825</xdr:rowOff>
    </xdr:from>
    <xdr:to>
      <xdr:col>5</xdr:col>
      <xdr:colOff>0</xdr:colOff>
      <xdr:row>24</xdr:row>
      <xdr:rowOff>0</xdr:rowOff>
    </xdr:to>
    <xdr:cxnSp macro="">
      <xdr:nvCxnSpPr>
        <xdr:cNvPr id="9" name="Łącznik prosty ze strzałką 8" descr="1e9d3e41-112b-413e-8399-3f141dd17697">
          <a:extLst>
            <a:ext uri="{FF2B5EF4-FFF2-40B4-BE49-F238E27FC236}">
              <a16:creationId xmlns:a16="http://schemas.microsoft.com/office/drawing/2014/main" xmlns="" id="{5711F9C9-8853-42CE-9EEB-D5B39A27DB45}"/>
            </a:ext>
          </a:extLst>
        </xdr:cNvPr>
        <xdr:cNvCxnSpPr/>
      </xdr:nvCxnSpPr>
      <xdr:spPr>
        <a:xfrm>
          <a:off x="4000500" y="5391150"/>
          <a:ext cx="0" cy="638175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9525</xdr:colOff>
      <xdr:row>20</xdr:row>
      <xdr:rowOff>114300</xdr:rowOff>
    </xdr:from>
    <xdr:to>
      <xdr:col>23</xdr:col>
      <xdr:colOff>9525</xdr:colOff>
      <xdr:row>23</xdr:row>
      <xdr:rowOff>180975</xdr:rowOff>
    </xdr:to>
    <xdr:cxnSp macro="">
      <xdr:nvCxnSpPr>
        <xdr:cNvPr id="10" name="Łącznik prosty ze strzałką 9" descr="efbc2547-466b-44da-af71-58267866ca8f">
          <a:extLst>
            <a:ext uri="{FF2B5EF4-FFF2-40B4-BE49-F238E27FC236}">
              <a16:creationId xmlns:a16="http://schemas.microsoft.com/office/drawing/2014/main" xmlns="" id="{4958CA68-C174-46FF-B43B-FEFFABD7E5F6}"/>
            </a:ext>
          </a:extLst>
        </xdr:cNvPr>
        <xdr:cNvCxnSpPr/>
      </xdr:nvCxnSpPr>
      <xdr:spPr>
        <a:xfrm>
          <a:off x="19269075" y="5381625"/>
          <a:ext cx="0" cy="638175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0</xdr:colOff>
      <xdr:row>20</xdr:row>
      <xdr:rowOff>133350</xdr:rowOff>
    </xdr:from>
    <xdr:to>
      <xdr:col>6</xdr:col>
      <xdr:colOff>0</xdr:colOff>
      <xdr:row>24</xdr:row>
      <xdr:rowOff>9525</xdr:rowOff>
    </xdr:to>
    <xdr:cxnSp macro="">
      <xdr:nvCxnSpPr>
        <xdr:cNvPr id="11" name="Łącznik prosty ze strzałką 10" descr="b293197d-f8b5-45fd-be78-04e2ed97086d">
          <a:extLst>
            <a:ext uri="{FF2B5EF4-FFF2-40B4-BE49-F238E27FC236}">
              <a16:creationId xmlns:a16="http://schemas.microsoft.com/office/drawing/2014/main" xmlns="" id="{3D09B870-181C-46BA-8E51-06FF71C0D3FD}"/>
            </a:ext>
          </a:extLst>
        </xdr:cNvPr>
        <xdr:cNvCxnSpPr/>
      </xdr:nvCxnSpPr>
      <xdr:spPr>
        <a:xfrm>
          <a:off x="4848225" y="5400675"/>
          <a:ext cx="0" cy="638175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838200</xdr:colOff>
      <xdr:row>20</xdr:row>
      <xdr:rowOff>133350</xdr:rowOff>
    </xdr:from>
    <xdr:to>
      <xdr:col>16</xdr:col>
      <xdr:colOff>838200</xdr:colOff>
      <xdr:row>24</xdr:row>
      <xdr:rowOff>9525</xdr:rowOff>
    </xdr:to>
    <xdr:cxnSp macro="">
      <xdr:nvCxnSpPr>
        <xdr:cNvPr id="12" name="Łącznik prosty ze strzałką 11" descr="d99b6622-0277-49bd-9319-c723a3bf3eeb">
          <a:extLst>
            <a:ext uri="{FF2B5EF4-FFF2-40B4-BE49-F238E27FC236}">
              <a16:creationId xmlns:a16="http://schemas.microsoft.com/office/drawing/2014/main" xmlns="" id="{BA563088-C619-4228-9C3D-57147B95261B}"/>
            </a:ext>
          </a:extLst>
        </xdr:cNvPr>
        <xdr:cNvCxnSpPr/>
      </xdr:nvCxnSpPr>
      <xdr:spPr>
        <a:xfrm>
          <a:off x="14163675" y="5400675"/>
          <a:ext cx="0" cy="638175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838200</xdr:colOff>
      <xdr:row>20</xdr:row>
      <xdr:rowOff>114300</xdr:rowOff>
    </xdr:from>
    <xdr:to>
      <xdr:col>20</xdr:col>
      <xdr:colOff>838200</xdr:colOff>
      <xdr:row>23</xdr:row>
      <xdr:rowOff>180975</xdr:rowOff>
    </xdr:to>
    <xdr:cxnSp macro="">
      <xdr:nvCxnSpPr>
        <xdr:cNvPr id="13" name="Łącznik prosty ze strzałką 12" descr="b6e2dde4-15bf-4335-903c-a930850836c6">
          <a:extLst>
            <a:ext uri="{FF2B5EF4-FFF2-40B4-BE49-F238E27FC236}">
              <a16:creationId xmlns:a16="http://schemas.microsoft.com/office/drawing/2014/main" xmlns="" id="{56B2AE34-F2EC-484B-9CC1-2D7D996FAD62}"/>
            </a:ext>
          </a:extLst>
        </xdr:cNvPr>
        <xdr:cNvCxnSpPr/>
      </xdr:nvCxnSpPr>
      <xdr:spPr>
        <a:xfrm>
          <a:off x="17554575" y="5381625"/>
          <a:ext cx="0" cy="638175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838200</xdr:colOff>
      <xdr:row>20</xdr:row>
      <xdr:rowOff>114300</xdr:rowOff>
    </xdr:from>
    <xdr:to>
      <xdr:col>6</xdr:col>
      <xdr:colOff>838200</xdr:colOff>
      <xdr:row>23</xdr:row>
      <xdr:rowOff>180975</xdr:rowOff>
    </xdr:to>
    <xdr:cxnSp macro="">
      <xdr:nvCxnSpPr>
        <xdr:cNvPr id="14" name="Łącznik prosty ze strzałką 13" descr="91d92b61-218c-4fbc-9385-e89111035b28">
          <a:extLst>
            <a:ext uri="{FF2B5EF4-FFF2-40B4-BE49-F238E27FC236}">
              <a16:creationId xmlns:a16="http://schemas.microsoft.com/office/drawing/2014/main" xmlns="" id="{645CA5EB-55AA-4BE2-9A7D-BD97A92803C6}"/>
            </a:ext>
          </a:extLst>
        </xdr:cNvPr>
        <xdr:cNvCxnSpPr/>
      </xdr:nvCxnSpPr>
      <xdr:spPr>
        <a:xfrm>
          <a:off x="5686425" y="5381625"/>
          <a:ext cx="0" cy="638175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819150</xdr:colOff>
      <xdr:row>20</xdr:row>
      <xdr:rowOff>104775</xdr:rowOff>
    </xdr:from>
    <xdr:to>
      <xdr:col>21</xdr:col>
      <xdr:colOff>819150</xdr:colOff>
      <xdr:row>23</xdr:row>
      <xdr:rowOff>171450</xdr:rowOff>
    </xdr:to>
    <xdr:cxnSp macro="">
      <xdr:nvCxnSpPr>
        <xdr:cNvPr id="15" name="Łącznik prosty ze strzałką 14" descr="ee7de145-9109-4a82-8873-991dc9e13a9b">
          <a:extLst>
            <a:ext uri="{FF2B5EF4-FFF2-40B4-BE49-F238E27FC236}">
              <a16:creationId xmlns:a16="http://schemas.microsoft.com/office/drawing/2014/main" xmlns="" id="{6AFCCA0D-20D6-437C-A6F7-27B2BDAF3D80}"/>
            </a:ext>
          </a:extLst>
        </xdr:cNvPr>
        <xdr:cNvCxnSpPr/>
      </xdr:nvCxnSpPr>
      <xdr:spPr>
        <a:xfrm>
          <a:off x="18383250" y="5372100"/>
          <a:ext cx="0" cy="638175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819150</xdr:colOff>
      <xdr:row>20</xdr:row>
      <xdr:rowOff>123825</xdr:rowOff>
    </xdr:from>
    <xdr:to>
      <xdr:col>7</xdr:col>
      <xdr:colOff>819150</xdr:colOff>
      <xdr:row>24</xdr:row>
      <xdr:rowOff>0</xdr:rowOff>
    </xdr:to>
    <xdr:cxnSp macro="">
      <xdr:nvCxnSpPr>
        <xdr:cNvPr id="16" name="Łącznik prosty ze strzałką 15" descr="8c18eccc-e0fb-4448-aafe-ef1bff8c3b43">
          <a:extLst>
            <a:ext uri="{FF2B5EF4-FFF2-40B4-BE49-F238E27FC236}">
              <a16:creationId xmlns:a16="http://schemas.microsoft.com/office/drawing/2014/main" xmlns="" id="{891DCA5A-1F9E-4C5A-AF0C-9264C13238DF}"/>
            </a:ext>
          </a:extLst>
        </xdr:cNvPr>
        <xdr:cNvCxnSpPr/>
      </xdr:nvCxnSpPr>
      <xdr:spPr>
        <a:xfrm>
          <a:off x="6515100" y="5391150"/>
          <a:ext cx="0" cy="638175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838200</xdr:colOff>
      <xdr:row>20</xdr:row>
      <xdr:rowOff>104775</xdr:rowOff>
    </xdr:from>
    <xdr:to>
      <xdr:col>23</xdr:col>
      <xdr:colOff>838200</xdr:colOff>
      <xdr:row>23</xdr:row>
      <xdr:rowOff>171450</xdr:rowOff>
    </xdr:to>
    <xdr:cxnSp macro="">
      <xdr:nvCxnSpPr>
        <xdr:cNvPr id="17" name="Łącznik prosty ze strzałką 16" descr="af26bb49-73b0-45dc-81b9-2e5ca9b87c16">
          <a:extLst>
            <a:ext uri="{FF2B5EF4-FFF2-40B4-BE49-F238E27FC236}">
              <a16:creationId xmlns:a16="http://schemas.microsoft.com/office/drawing/2014/main" xmlns="" id="{45AF3DB0-283B-4599-88BF-560796CE8E27}"/>
            </a:ext>
          </a:extLst>
        </xdr:cNvPr>
        <xdr:cNvCxnSpPr/>
      </xdr:nvCxnSpPr>
      <xdr:spPr>
        <a:xfrm>
          <a:off x="20097750" y="5372100"/>
          <a:ext cx="0" cy="638175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838200</xdr:colOff>
      <xdr:row>20</xdr:row>
      <xdr:rowOff>114300</xdr:rowOff>
    </xdr:from>
    <xdr:to>
      <xdr:col>8</xdr:col>
      <xdr:colOff>838200</xdr:colOff>
      <xdr:row>23</xdr:row>
      <xdr:rowOff>180975</xdr:rowOff>
    </xdr:to>
    <xdr:cxnSp macro="">
      <xdr:nvCxnSpPr>
        <xdr:cNvPr id="18" name="Łącznik prosty ze strzałką 17" descr="cde63334-ff9b-4b9f-983e-031890468220">
          <a:extLst>
            <a:ext uri="{FF2B5EF4-FFF2-40B4-BE49-F238E27FC236}">
              <a16:creationId xmlns:a16="http://schemas.microsoft.com/office/drawing/2014/main" xmlns="" id="{1EC7DAA6-B580-45E4-8634-E3C480687CFE}"/>
            </a:ext>
          </a:extLst>
        </xdr:cNvPr>
        <xdr:cNvCxnSpPr/>
      </xdr:nvCxnSpPr>
      <xdr:spPr>
        <a:xfrm>
          <a:off x="7381875" y="5381625"/>
          <a:ext cx="0" cy="638175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838200</xdr:colOff>
      <xdr:row>14</xdr:row>
      <xdr:rowOff>247650</xdr:rowOff>
    </xdr:from>
    <xdr:to>
      <xdr:col>13</xdr:col>
      <xdr:colOff>0</xdr:colOff>
      <xdr:row>20</xdr:row>
      <xdr:rowOff>28575</xdr:rowOff>
    </xdr:to>
    <xdr:cxnSp macro="">
      <xdr:nvCxnSpPr>
        <xdr:cNvPr id="19" name="Łącznik prosty ze strzałką 18" descr="d84ad260-78e0-474c-9c44-c2a0a1e17a1e">
          <a:extLst>
            <a:ext uri="{FF2B5EF4-FFF2-40B4-BE49-F238E27FC236}">
              <a16:creationId xmlns:a16="http://schemas.microsoft.com/office/drawing/2014/main" xmlns="" id="{BE75C619-D03A-4155-917B-9D9BD87A2FC8}"/>
            </a:ext>
          </a:extLst>
        </xdr:cNvPr>
        <xdr:cNvCxnSpPr/>
      </xdr:nvCxnSpPr>
      <xdr:spPr>
        <a:xfrm flipH="1">
          <a:off x="10772775" y="3895725"/>
          <a:ext cx="9525" cy="1400175"/>
        </a:xfrm>
        <a:prstGeom prst="straightConnector1">
          <a:avLst/>
        </a:prstGeom>
        <a:ln w="2540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9525</xdr:colOff>
      <xdr:row>20</xdr:row>
      <xdr:rowOff>133350</xdr:rowOff>
    </xdr:from>
    <xdr:to>
      <xdr:col>15</xdr:col>
      <xdr:colOff>9525</xdr:colOff>
      <xdr:row>24</xdr:row>
      <xdr:rowOff>9525</xdr:rowOff>
    </xdr:to>
    <xdr:cxnSp macro="">
      <xdr:nvCxnSpPr>
        <xdr:cNvPr id="20" name="Łącznik prosty ze strzałką 19" descr="00617026-3eae-4f2e-88aa-f3405754eeb2">
          <a:extLst>
            <a:ext uri="{FF2B5EF4-FFF2-40B4-BE49-F238E27FC236}">
              <a16:creationId xmlns:a16="http://schemas.microsoft.com/office/drawing/2014/main" xmlns="" id="{50406F69-3430-4922-B6CC-2E9E6B2E7D07}"/>
            </a:ext>
          </a:extLst>
        </xdr:cNvPr>
        <xdr:cNvCxnSpPr/>
      </xdr:nvCxnSpPr>
      <xdr:spPr>
        <a:xfrm>
          <a:off x="12487275" y="5400675"/>
          <a:ext cx="0" cy="638175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20</xdr:row>
      <xdr:rowOff>133350</xdr:rowOff>
    </xdr:from>
    <xdr:to>
      <xdr:col>10</xdr:col>
      <xdr:colOff>0</xdr:colOff>
      <xdr:row>24</xdr:row>
      <xdr:rowOff>9525</xdr:rowOff>
    </xdr:to>
    <xdr:cxnSp macro="">
      <xdr:nvCxnSpPr>
        <xdr:cNvPr id="21" name="Łącznik prosty ze strzałką 20" descr="f5ad4522-f9e6-4129-856a-e82a266beaa2">
          <a:extLst>
            <a:ext uri="{FF2B5EF4-FFF2-40B4-BE49-F238E27FC236}">
              <a16:creationId xmlns:a16="http://schemas.microsoft.com/office/drawing/2014/main" xmlns="" id="{4D1F1013-95C1-453D-9634-C02474961DA1}"/>
            </a:ext>
          </a:extLst>
        </xdr:cNvPr>
        <xdr:cNvCxnSpPr/>
      </xdr:nvCxnSpPr>
      <xdr:spPr>
        <a:xfrm>
          <a:off x="8239125" y="5400675"/>
          <a:ext cx="0" cy="638175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838200</xdr:colOff>
      <xdr:row>20</xdr:row>
      <xdr:rowOff>123825</xdr:rowOff>
    </xdr:from>
    <xdr:to>
      <xdr:col>18</xdr:col>
      <xdr:colOff>838200</xdr:colOff>
      <xdr:row>24</xdr:row>
      <xdr:rowOff>0</xdr:rowOff>
    </xdr:to>
    <xdr:cxnSp macro="">
      <xdr:nvCxnSpPr>
        <xdr:cNvPr id="22" name="Łącznik prosty ze strzałką 21" descr="433034b7-7109-4d55-a9d2-6524e5022432">
          <a:extLst>
            <a:ext uri="{FF2B5EF4-FFF2-40B4-BE49-F238E27FC236}">
              <a16:creationId xmlns:a16="http://schemas.microsoft.com/office/drawing/2014/main" xmlns="" id="{E29853CE-189D-4BD2-9179-39006B4B7148}"/>
            </a:ext>
          </a:extLst>
        </xdr:cNvPr>
        <xdr:cNvCxnSpPr/>
      </xdr:nvCxnSpPr>
      <xdr:spPr>
        <a:xfrm>
          <a:off x="15859125" y="5391150"/>
          <a:ext cx="0" cy="638175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809625</xdr:colOff>
      <xdr:row>20</xdr:row>
      <xdr:rowOff>123825</xdr:rowOff>
    </xdr:from>
    <xdr:to>
      <xdr:col>17</xdr:col>
      <xdr:colOff>809625</xdr:colOff>
      <xdr:row>24</xdr:row>
      <xdr:rowOff>0</xdr:rowOff>
    </xdr:to>
    <xdr:cxnSp macro="">
      <xdr:nvCxnSpPr>
        <xdr:cNvPr id="23" name="Łącznik prosty ze strzałką 22" descr="98ca7a55-4793-478c-8846-ce2ccd393ce4">
          <a:extLst>
            <a:ext uri="{FF2B5EF4-FFF2-40B4-BE49-F238E27FC236}">
              <a16:creationId xmlns:a16="http://schemas.microsoft.com/office/drawing/2014/main" xmlns="" id="{B64EBE1F-5DA9-40C6-ABE3-02552CE7FCB7}"/>
            </a:ext>
          </a:extLst>
        </xdr:cNvPr>
        <xdr:cNvCxnSpPr/>
      </xdr:nvCxnSpPr>
      <xdr:spPr>
        <a:xfrm>
          <a:off x="14982825" y="5391150"/>
          <a:ext cx="0" cy="638175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819150</xdr:colOff>
      <xdr:row>20</xdr:row>
      <xdr:rowOff>161925</xdr:rowOff>
    </xdr:from>
    <xdr:to>
      <xdr:col>13</xdr:col>
      <xdr:colOff>819150</xdr:colOff>
      <xdr:row>24</xdr:row>
      <xdr:rowOff>38100</xdr:rowOff>
    </xdr:to>
    <xdr:cxnSp macro="">
      <xdr:nvCxnSpPr>
        <xdr:cNvPr id="24" name="Łącznik prosty ze strzałką 23" descr="36edef09-e66a-489b-a9d7-9c03c067fea7">
          <a:extLst>
            <a:ext uri="{FF2B5EF4-FFF2-40B4-BE49-F238E27FC236}">
              <a16:creationId xmlns:a16="http://schemas.microsoft.com/office/drawing/2014/main" xmlns="" id="{9F22BBCB-1A10-4CB2-8DEC-4519FDF9E9F1}"/>
            </a:ext>
          </a:extLst>
        </xdr:cNvPr>
        <xdr:cNvCxnSpPr/>
      </xdr:nvCxnSpPr>
      <xdr:spPr>
        <a:xfrm>
          <a:off x="11601450" y="5429250"/>
          <a:ext cx="0" cy="638175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838200</xdr:colOff>
      <xdr:row>20</xdr:row>
      <xdr:rowOff>114300</xdr:rowOff>
    </xdr:from>
    <xdr:to>
      <xdr:col>12</xdr:col>
      <xdr:colOff>838200</xdr:colOff>
      <xdr:row>23</xdr:row>
      <xdr:rowOff>180975</xdr:rowOff>
    </xdr:to>
    <xdr:cxnSp macro="">
      <xdr:nvCxnSpPr>
        <xdr:cNvPr id="25" name="Łącznik prosty ze strzałką 24" descr="67e69d6f-ccb1-47b0-a4ae-7516f6f782cc">
          <a:extLst>
            <a:ext uri="{FF2B5EF4-FFF2-40B4-BE49-F238E27FC236}">
              <a16:creationId xmlns:a16="http://schemas.microsoft.com/office/drawing/2014/main" xmlns="" id="{49B2B9FB-C152-43A4-AE4C-B0E141E141DB}"/>
            </a:ext>
          </a:extLst>
        </xdr:cNvPr>
        <xdr:cNvCxnSpPr/>
      </xdr:nvCxnSpPr>
      <xdr:spPr>
        <a:xfrm>
          <a:off x="10772775" y="5381625"/>
          <a:ext cx="0" cy="638175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9525</xdr:colOff>
      <xdr:row>20</xdr:row>
      <xdr:rowOff>133350</xdr:rowOff>
    </xdr:from>
    <xdr:to>
      <xdr:col>11</xdr:col>
      <xdr:colOff>9525</xdr:colOff>
      <xdr:row>24</xdr:row>
      <xdr:rowOff>9525</xdr:rowOff>
    </xdr:to>
    <xdr:cxnSp macro="">
      <xdr:nvCxnSpPr>
        <xdr:cNvPr id="26" name="Łącznik prosty ze strzałką 25" descr="9e20b9d3-1f9e-4e54-b542-3268e771b6f4">
          <a:extLst>
            <a:ext uri="{FF2B5EF4-FFF2-40B4-BE49-F238E27FC236}">
              <a16:creationId xmlns:a16="http://schemas.microsoft.com/office/drawing/2014/main" xmlns="" id="{C2390EF6-0E4A-43A9-A411-9F7A87B8DEE1}"/>
            </a:ext>
          </a:extLst>
        </xdr:cNvPr>
        <xdr:cNvCxnSpPr/>
      </xdr:nvCxnSpPr>
      <xdr:spPr>
        <a:xfrm>
          <a:off x="9096375" y="5400675"/>
          <a:ext cx="0" cy="638175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838200</xdr:colOff>
      <xdr:row>20</xdr:row>
      <xdr:rowOff>9525</xdr:rowOff>
    </xdr:from>
    <xdr:to>
      <xdr:col>25</xdr:col>
      <xdr:colOff>0</xdr:colOff>
      <xdr:row>24</xdr:row>
      <xdr:rowOff>9525</xdr:rowOff>
    </xdr:to>
    <xdr:cxnSp macro="">
      <xdr:nvCxnSpPr>
        <xdr:cNvPr id="27" name="Łącznik prosty ze strzałką 26" descr="e027af00-154d-48f9-af39-5f362a4c0d7a">
          <a:extLst>
            <a:ext uri="{FF2B5EF4-FFF2-40B4-BE49-F238E27FC236}">
              <a16:creationId xmlns:a16="http://schemas.microsoft.com/office/drawing/2014/main" xmlns="" id="{73D3E1C7-41ED-40DD-8544-626D4B98F4E3}"/>
            </a:ext>
          </a:extLst>
        </xdr:cNvPr>
        <xdr:cNvCxnSpPr/>
      </xdr:nvCxnSpPr>
      <xdr:spPr>
        <a:xfrm>
          <a:off x="20945475" y="5276850"/>
          <a:ext cx="9525" cy="762000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20</xdr:row>
      <xdr:rowOff>123825</xdr:rowOff>
    </xdr:from>
    <xdr:to>
      <xdr:col>12</xdr:col>
      <xdr:colOff>0</xdr:colOff>
      <xdr:row>24</xdr:row>
      <xdr:rowOff>0</xdr:rowOff>
    </xdr:to>
    <xdr:cxnSp macro="">
      <xdr:nvCxnSpPr>
        <xdr:cNvPr id="28" name="Łącznik prosty ze strzałką 27" descr="5e46cf52-ccd0-420e-a0a1-30fa84c62ad8">
          <a:extLst>
            <a:ext uri="{FF2B5EF4-FFF2-40B4-BE49-F238E27FC236}">
              <a16:creationId xmlns:a16="http://schemas.microsoft.com/office/drawing/2014/main" xmlns="" id="{566F3F58-4EB4-4D4D-B5E1-63250990F332}"/>
            </a:ext>
          </a:extLst>
        </xdr:cNvPr>
        <xdr:cNvCxnSpPr/>
      </xdr:nvCxnSpPr>
      <xdr:spPr>
        <a:xfrm>
          <a:off x="9934575" y="5391150"/>
          <a:ext cx="0" cy="638175"/>
        </a:xfrm>
        <a:prstGeom prst="straightConnector1">
          <a:avLst/>
        </a:prstGeom>
        <a:ln w="2540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19054</xdr:colOff>
      <xdr:row>19</xdr:row>
      <xdr:rowOff>97581</xdr:rowOff>
    </xdr:from>
    <xdr:to>
      <xdr:col>12</xdr:col>
      <xdr:colOff>819153</xdr:colOff>
      <xdr:row>20</xdr:row>
      <xdr:rowOff>171451</xdr:rowOff>
    </xdr:to>
    <xdr:sp macro="" textlink="">
      <xdr:nvSpPr>
        <xdr:cNvPr id="29" name="Nawias klamrowy zamykający 28" descr="0a51d835-e7ee-4993-b217-570c77e24879">
          <a:extLst>
            <a:ext uri="{FF2B5EF4-FFF2-40B4-BE49-F238E27FC236}">
              <a16:creationId xmlns:a16="http://schemas.microsoft.com/office/drawing/2014/main" xmlns="" id="{086E74EC-0BA3-4C93-8220-7ED4237A3BD3}"/>
            </a:ext>
          </a:extLst>
        </xdr:cNvPr>
        <xdr:cNvSpPr/>
      </xdr:nvSpPr>
      <xdr:spPr>
        <a:xfrm rot="16200000">
          <a:off x="5944769" y="629816"/>
          <a:ext cx="340570" cy="9277349"/>
        </a:xfrm>
        <a:prstGeom prst="rightBrac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819150</xdr:colOff>
      <xdr:row>19</xdr:row>
      <xdr:rowOff>76200</xdr:rowOff>
    </xdr:from>
    <xdr:to>
      <xdr:col>31</xdr:col>
      <xdr:colOff>3</xdr:colOff>
      <xdr:row>20</xdr:row>
      <xdr:rowOff>150070</xdr:rowOff>
    </xdr:to>
    <xdr:sp macro="" textlink="">
      <xdr:nvSpPr>
        <xdr:cNvPr id="30" name="Nawias klamrowy zamykający 29" descr="725ae18e-1f94-42cd-91da-4007465e6549">
          <a:extLst>
            <a:ext uri="{FF2B5EF4-FFF2-40B4-BE49-F238E27FC236}">
              <a16:creationId xmlns:a16="http://schemas.microsoft.com/office/drawing/2014/main" xmlns="" id="{FA23606E-52BC-45BA-A9C2-A65739684521}"/>
            </a:ext>
          </a:extLst>
        </xdr:cNvPr>
        <xdr:cNvSpPr/>
      </xdr:nvSpPr>
      <xdr:spPr>
        <a:xfrm rot="16200000">
          <a:off x="18651117" y="-1972842"/>
          <a:ext cx="340570" cy="14439903"/>
        </a:xfrm>
        <a:prstGeom prst="rightBrac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6</xdr:col>
      <xdr:colOff>161925</xdr:colOff>
      <xdr:row>33</xdr:row>
      <xdr:rowOff>180975</xdr:rowOff>
    </xdr:from>
    <xdr:to>
      <xdr:col>9</xdr:col>
      <xdr:colOff>247650</xdr:colOff>
      <xdr:row>38</xdr:row>
      <xdr:rowOff>20577</xdr:rowOff>
    </xdr:to>
    <xdr:sp macro="" textlink="">
      <xdr:nvSpPr>
        <xdr:cNvPr id="32" name="Nawias klamrowy otwierający 31" descr="fba7f066-8bab-4018-bf79-b916a4514694">
          <a:extLst>
            <a:ext uri="{FF2B5EF4-FFF2-40B4-BE49-F238E27FC236}">
              <a16:creationId xmlns:a16="http://schemas.microsoft.com/office/drawing/2014/main" xmlns="" id="{2A151685-37CF-4607-B36B-AF772913E4C4}"/>
            </a:ext>
          </a:extLst>
        </xdr:cNvPr>
        <xdr:cNvSpPr/>
      </xdr:nvSpPr>
      <xdr:spPr>
        <a:xfrm rot="5400000">
          <a:off x="5928549" y="7311201"/>
          <a:ext cx="792102" cy="2628900"/>
        </a:xfrm>
        <a:prstGeom prst="leftBrace">
          <a:avLst>
            <a:gd name="adj1" fmla="val 8333"/>
            <a:gd name="adj2" fmla="val 50725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9</xdr:col>
      <xdr:colOff>514350</xdr:colOff>
      <xdr:row>35</xdr:row>
      <xdr:rowOff>28576</xdr:rowOff>
    </xdr:from>
    <xdr:to>
      <xdr:col>10</xdr:col>
      <xdr:colOff>666751</xdr:colOff>
      <xdr:row>37</xdr:row>
      <xdr:rowOff>171450</xdr:rowOff>
    </xdr:to>
    <xdr:sp macro="" textlink="">
      <xdr:nvSpPr>
        <xdr:cNvPr id="34" name="Nawias klamrowy otwierający 33" descr="ca1ff357-60de-4436-9f7a-548182193600">
          <a:extLst>
            <a:ext uri="{FF2B5EF4-FFF2-40B4-BE49-F238E27FC236}">
              <a16:creationId xmlns:a16="http://schemas.microsoft.com/office/drawing/2014/main" xmlns="" id="{10909A48-AA7A-4BCD-8EEA-C25E9B2C9D8F}"/>
            </a:ext>
          </a:extLst>
        </xdr:cNvPr>
        <xdr:cNvSpPr/>
      </xdr:nvSpPr>
      <xdr:spPr>
        <a:xfrm rot="5400000">
          <a:off x="8143876" y="8239125"/>
          <a:ext cx="523874" cy="1000126"/>
        </a:xfrm>
        <a:prstGeom prst="lef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11</xdr:col>
      <xdr:colOff>0</xdr:colOff>
      <xdr:row>37</xdr:row>
      <xdr:rowOff>0</xdr:rowOff>
    </xdr:from>
    <xdr:to>
      <xdr:col>12</xdr:col>
      <xdr:colOff>638174</xdr:colOff>
      <xdr:row>38</xdr:row>
      <xdr:rowOff>104778</xdr:rowOff>
    </xdr:to>
    <xdr:sp macro="" textlink="">
      <xdr:nvSpPr>
        <xdr:cNvPr id="36" name="Nawias klamrowy otwierający 35" descr="e3136121-b05b-444f-bd74-6c28a8618d6a">
          <a:extLst>
            <a:ext uri="{FF2B5EF4-FFF2-40B4-BE49-F238E27FC236}">
              <a16:creationId xmlns:a16="http://schemas.microsoft.com/office/drawing/2014/main" xmlns="" id="{BED95CB1-4E72-44B7-AD70-A1E0C3682BDF}"/>
            </a:ext>
          </a:extLst>
        </xdr:cNvPr>
        <xdr:cNvSpPr/>
      </xdr:nvSpPr>
      <xdr:spPr>
        <a:xfrm rot="5400000">
          <a:off x="9682161" y="8234364"/>
          <a:ext cx="295278" cy="1485899"/>
        </a:xfrm>
        <a:prstGeom prst="leftBrace">
          <a:avLst>
            <a:gd name="adj1" fmla="val 8333"/>
            <a:gd name="adj2" fmla="val 51279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J52"/>
  <sheetViews>
    <sheetView tabSelected="1" topLeftCell="B1" zoomScale="95" zoomScaleNormal="95" workbookViewId="0">
      <selection activeCell="J5" sqref="J5:K5"/>
    </sheetView>
  </sheetViews>
  <sheetFormatPr defaultRowHeight="14.4" x14ac:dyDescent="0.3"/>
  <cols>
    <col min="2" max="51" width="12.6640625" customWidth="1"/>
  </cols>
  <sheetData>
    <row r="2" spans="2:14" ht="15" thickBot="1" x14ac:dyDescent="0.35"/>
    <row r="3" spans="2:14" ht="21" x14ac:dyDescent="0.4">
      <c r="B3" s="2"/>
      <c r="C3" s="2"/>
      <c r="D3" s="2"/>
      <c r="E3" s="2"/>
      <c r="F3" s="2"/>
      <c r="G3" s="2"/>
      <c r="H3" s="25" t="s">
        <v>0</v>
      </c>
      <c r="I3" s="26"/>
      <c r="J3" s="25" t="s">
        <v>1</v>
      </c>
      <c r="K3" s="26"/>
    </row>
    <row r="4" spans="2:14" ht="21.6" thickBot="1" x14ac:dyDescent="0.45">
      <c r="B4" s="2"/>
      <c r="C4" s="2"/>
      <c r="D4" s="2"/>
      <c r="E4" s="2"/>
      <c r="F4" s="2"/>
      <c r="G4" s="2"/>
      <c r="H4" s="3"/>
      <c r="I4" s="4"/>
      <c r="J4" s="3"/>
      <c r="K4" s="4"/>
    </row>
    <row r="5" spans="2:14" ht="21" x14ac:dyDescent="0.4">
      <c r="B5" s="32" t="s">
        <v>17</v>
      </c>
      <c r="C5" s="33"/>
      <c r="D5" s="33"/>
      <c r="E5" s="33"/>
      <c r="F5" s="33"/>
      <c r="G5" s="34"/>
      <c r="H5" s="27">
        <v>480000</v>
      </c>
      <c r="I5" s="28"/>
      <c r="J5" s="27">
        <v>620000</v>
      </c>
      <c r="K5" s="28"/>
    </row>
    <row r="6" spans="2:14" ht="21.6" thickBot="1" x14ac:dyDescent="0.45">
      <c r="B6" s="5"/>
      <c r="C6" s="6"/>
      <c r="D6" s="6"/>
      <c r="E6" s="6"/>
      <c r="F6" s="6"/>
      <c r="G6" s="7"/>
      <c r="H6" s="9"/>
      <c r="I6" s="10"/>
      <c r="J6" s="9"/>
      <c r="K6" s="10"/>
    </row>
    <row r="7" spans="2:14" ht="21" x14ac:dyDescent="0.4">
      <c r="B7" s="32" t="s">
        <v>18</v>
      </c>
      <c r="C7" s="33"/>
      <c r="D7" s="33"/>
      <c r="E7" s="33"/>
      <c r="F7" s="33"/>
      <c r="G7" s="34"/>
      <c r="H7" s="25">
        <v>12</v>
      </c>
      <c r="I7" s="26"/>
      <c r="J7" s="25">
        <v>12</v>
      </c>
      <c r="K7" s="26"/>
    </row>
    <row r="8" spans="2:14" ht="21.6" thickBot="1" x14ac:dyDescent="0.45">
      <c r="B8" s="5"/>
      <c r="C8" s="6"/>
      <c r="D8" s="6"/>
      <c r="E8" s="6"/>
      <c r="F8" s="6"/>
      <c r="G8" s="7"/>
      <c r="H8" s="3"/>
      <c r="I8" s="4"/>
      <c r="J8" s="3"/>
      <c r="K8" s="4"/>
    </row>
    <row r="9" spans="2:14" ht="21" x14ac:dyDescent="0.4">
      <c r="B9" s="32" t="s">
        <v>19</v>
      </c>
      <c r="C9" s="33"/>
      <c r="D9" s="33"/>
      <c r="E9" s="33"/>
      <c r="F9" s="33"/>
      <c r="G9" s="34"/>
      <c r="H9" s="30">
        <v>30000</v>
      </c>
      <c r="I9" s="31"/>
      <c r="J9" s="30">
        <v>26000</v>
      </c>
      <c r="K9" s="31"/>
    </row>
    <row r="10" spans="2:14" ht="21.6" thickBot="1" x14ac:dyDescent="0.45">
      <c r="B10" s="5"/>
      <c r="C10" s="6"/>
      <c r="D10" s="6"/>
      <c r="E10" s="6"/>
      <c r="F10" s="6"/>
      <c r="G10" s="7"/>
      <c r="H10" s="9"/>
      <c r="I10" s="10"/>
      <c r="J10" s="9"/>
      <c r="K10" s="10"/>
    </row>
    <row r="11" spans="2:14" ht="21" x14ac:dyDescent="0.4">
      <c r="B11" s="32" t="s">
        <v>20</v>
      </c>
      <c r="C11" s="33"/>
      <c r="D11" s="33"/>
      <c r="E11" s="33"/>
      <c r="F11" s="33"/>
      <c r="G11" s="34"/>
      <c r="H11" s="30">
        <v>55000</v>
      </c>
      <c r="I11" s="31"/>
      <c r="J11" s="30">
        <v>50000</v>
      </c>
      <c r="K11" s="31"/>
    </row>
    <row r="12" spans="2:14" ht="21.6" thickBot="1" x14ac:dyDescent="0.45">
      <c r="B12" s="5"/>
      <c r="C12" s="6"/>
      <c r="D12" s="6"/>
      <c r="E12" s="6"/>
      <c r="F12" s="6"/>
      <c r="G12" s="7"/>
      <c r="H12" s="3"/>
      <c r="I12" s="4"/>
      <c r="J12" s="3"/>
      <c r="K12" s="4"/>
    </row>
    <row r="13" spans="2:14" ht="21" x14ac:dyDescent="0.4">
      <c r="B13" s="32" t="s">
        <v>29</v>
      </c>
      <c r="C13" s="33"/>
      <c r="D13" s="33"/>
      <c r="E13" s="33"/>
      <c r="F13" s="33"/>
      <c r="G13" s="34"/>
      <c r="H13" s="25">
        <v>12</v>
      </c>
      <c r="I13" s="26"/>
      <c r="J13" s="25">
        <v>12</v>
      </c>
      <c r="K13" s="26"/>
    </row>
    <row r="14" spans="2:14" ht="21.6" thickBot="1" x14ac:dyDescent="0.45">
      <c r="B14" s="5"/>
      <c r="C14" s="6"/>
      <c r="D14" s="6"/>
      <c r="E14" s="6"/>
      <c r="F14" s="6"/>
      <c r="G14" s="7"/>
      <c r="H14" s="3"/>
      <c r="I14" s="4"/>
      <c r="J14" s="3"/>
      <c r="K14" s="4"/>
    </row>
    <row r="15" spans="2:14" ht="21" x14ac:dyDescent="0.4">
      <c r="B15" s="32" t="s">
        <v>21</v>
      </c>
      <c r="C15" s="33"/>
      <c r="D15" s="33"/>
      <c r="E15" s="33"/>
      <c r="F15" s="33"/>
      <c r="G15" s="34"/>
      <c r="H15" s="27">
        <v>55000</v>
      </c>
      <c r="I15" s="28"/>
      <c r="J15" s="30">
        <v>42000</v>
      </c>
      <c r="K15" s="31"/>
    </row>
    <row r="16" spans="2:14" ht="21.6" thickBot="1" x14ac:dyDescent="0.45">
      <c r="B16" s="3"/>
      <c r="C16" s="8"/>
      <c r="D16" s="8"/>
      <c r="E16" s="8"/>
      <c r="F16" s="8"/>
      <c r="G16" s="4"/>
      <c r="H16" s="3"/>
      <c r="I16" s="4"/>
      <c r="J16" s="3"/>
      <c r="K16" s="4"/>
      <c r="N16" s="11" t="s">
        <v>4</v>
      </c>
    </row>
    <row r="17" spans="2:36" ht="21.6" thickBot="1" x14ac:dyDescent="0.45">
      <c r="B17" s="35" t="s">
        <v>22</v>
      </c>
      <c r="C17" s="36"/>
      <c r="D17" s="36"/>
      <c r="E17" s="36"/>
      <c r="F17" s="36"/>
      <c r="G17" s="37"/>
      <c r="H17" s="35">
        <v>0.08</v>
      </c>
      <c r="I17" s="36"/>
      <c r="J17" s="36"/>
      <c r="K17" s="37"/>
    </row>
    <row r="18" spans="2:36" ht="21" x14ac:dyDescent="0.4">
      <c r="B18" s="12"/>
      <c r="C18" s="12"/>
      <c r="D18" s="12"/>
      <c r="E18" s="12"/>
      <c r="F18" s="12"/>
      <c r="G18" s="12"/>
      <c r="H18" s="12"/>
      <c r="I18" s="12"/>
      <c r="J18" s="12"/>
      <c r="K18" s="12"/>
    </row>
    <row r="19" spans="2:36" ht="21" x14ac:dyDescent="0.4">
      <c r="H19" s="2" t="s">
        <v>8</v>
      </c>
      <c r="T19" s="2" t="s">
        <v>9</v>
      </c>
    </row>
    <row r="20" spans="2:36" ht="21" x14ac:dyDescent="0.4">
      <c r="B20" s="11" t="s">
        <v>3</v>
      </c>
    </row>
    <row r="26" spans="2:36" x14ac:dyDescent="0.3">
      <c r="B26" s="1">
        <v>0</v>
      </c>
      <c r="C26" s="1">
        <f>B26+1</f>
        <v>1</v>
      </c>
      <c r="D26" s="1">
        <f t="shared" ref="D26:Z26" si="0">C26+1</f>
        <v>2</v>
      </c>
      <c r="E26" s="1">
        <f t="shared" si="0"/>
        <v>3</v>
      </c>
      <c r="F26" s="1">
        <f t="shared" si="0"/>
        <v>4</v>
      </c>
      <c r="G26" s="1">
        <f t="shared" si="0"/>
        <v>5</v>
      </c>
      <c r="H26" s="1">
        <f t="shared" si="0"/>
        <v>6</v>
      </c>
      <c r="I26" s="1">
        <f t="shared" si="0"/>
        <v>7</v>
      </c>
      <c r="J26" s="1">
        <f t="shared" si="0"/>
        <v>8</v>
      </c>
      <c r="K26" s="1">
        <f t="shared" si="0"/>
        <v>9</v>
      </c>
      <c r="L26" s="1">
        <f t="shared" si="0"/>
        <v>10</v>
      </c>
      <c r="M26" s="1">
        <f t="shared" si="0"/>
        <v>11</v>
      </c>
      <c r="N26" s="1">
        <f t="shared" si="0"/>
        <v>12</v>
      </c>
      <c r="O26" s="1">
        <f t="shared" si="0"/>
        <v>13</v>
      </c>
      <c r="P26" s="1">
        <f t="shared" si="0"/>
        <v>14</v>
      </c>
      <c r="Q26" s="1">
        <f t="shared" si="0"/>
        <v>15</v>
      </c>
      <c r="R26" s="1">
        <f t="shared" si="0"/>
        <v>16</v>
      </c>
      <c r="S26" s="1">
        <f t="shared" si="0"/>
        <v>17</v>
      </c>
      <c r="T26" s="1">
        <f t="shared" si="0"/>
        <v>18</v>
      </c>
      <c r="U26" s="1">
        <f t="shared" si="0"/>
        <v>19</v>
      </c>
      <c r="V26" s="1">
        <f t="shared" si="0"/>
        <v>20</v>
      </c>
      <c r="W26" s="1">
        <f t="shared" si="0"/>
        <v>21</v>
      </c>
      <c r="X26" s="1">
        <f t="shared" si="0"/>
        <v>22</v>
      </c>
      <c r="Y26" s="1">
        <f t="shared" si="0"/>
        <v>23</v>
      </c>
      <c r="Z26" s="1">
        <f t="shared" si="0"/>
        <v>24</v>
      </c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9" spans="2:36" ht="21" x14ac:dyDescent="0.4">
      <c r="B29" s="21" t="s">
        <v>2</v>
      </c>
      <c r="C29" s="22"/>
      <c r="D29" s="22"/>
      <c r="E29" s="22"/>
      <c r="F29" s="13" t="s">
        <v>6</v>
      </c>
    </row>
    <row r="31" spans="2:36" ht="21" x14ac:dyDescent="0.4">
      <c r="B31" s="2" t="s">
        <v>0</v>
      </c>
      <c r="C31" s="2"/>
      <c r="D31" s="29">
        <f xml:space="preserve"> -(H5+H7*H9+H11+H13*H15)</f>
        <v>-1555000</v>
      </c>
      <c r="E31" s="29"/>
    </row>
    <row r="32" spans="2:36" ht="21" x14ac:dyDescent="0.4">
      <c r="B32" s="2"/>
      <c r="C32" s="2"/>
      <c r="D32" s="2"/>
      <c r="G32" s="24" t="s">
        <v>13</v>
      </c>
      <c r="H32" s="24"/>
      <c r="I32" s="24"/>
    </row>
    <row r="33" spans="1:29" ht="21.6" thickBot="1" x14ac:dyDescent="0.45">
      <c r="A33" s="19"/>
      <c r="B33" s="8" t="s">
        <v>1</v>
      </c>
      <c r="C33" s="20"/>
      <c r="D33" s="23">
        <f>-(J5+J7*J9+J11+J13*J15)</f>
        <v>-1486000</v>
      </c>
      <c r="E33" s="23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</row>
    <row r="34" spans="1:29" ht="15.6" x14ac:dyDescent="0.3">
      <c r="G34" s="17" t="s">
        <v>23</v>
      </c>
      <c r="H34" s="17"/>
      <c r="I34" s="17"/>
      <c r="J34" s="17"/>
    </row>
    <row r="35" spans="1:29" ht="15.6" x14ac:dyDescent="0.3">
      <c r="K35" s="17" t="s">
        <v>24</v>
      </c>
    </row>
    <row r="37" spans="1:29" x14ac:dyDescent="0.3">
      <c r="L37" s="18" t="s">
        <v>25</v>
      </c>
    </row>
    <row r="39" spans="1:29" ht="21" x14ac:dyDescent="0.4">
      <c r="B39" s="21" t="s">
        <v>7</v>
      </c>
      <c r="C39" s="22"/>
      <c r="D39" s="22"/>
      <c r="F39" s="2" t="s">
        <v>27</v>
      </c>
    </row>
    <row r="41" spans="1:29" ht="21" x14ac:dyDescent="0.4">
      <c r="D41" s="38" t="s">
        <v>0</v>
      </c>
      <c r="E41" s="38"/>
      <c r="F41" s="38"/>
      <c r="H41" s="38" t="s">
        <v>1</v>
      </c>
      <c r="I41" s="38"/>
      <c r="J41" s="38"/>
    </row>
    <row r="42" spans="1:29" ht="21" x14ac:dyDescent="0.4">
      <c r="B42" s="2"/>
      <c r="C42" s="2" t="s">
        <v>3</v>
      </c>
      <c r="D42" s="15">
        <f>H5</f>
        <v>480000</v>
      </c>
      <c r="E42" s="16"/>
      <c r="F42" s="15">
        <f>D42</f>
        <v>480000</v>
      </c>
      <c r="G42" s="16"/>
      <c r="H42" s="15">
        <f>J5</f>
        <v>620000</v>
      </c>
      <c r="I42" s="16"/>
      <c r="J42" s="15">
        <f>H42</f>
        <v>620000</v>
      </c>
    </row>
    <row r="43" spans="1:29" ht="21" x14ac:dyDescent="0.4">
      <c r="B43" s="2"/>
      <c r="C43" s="14"/>
      <c r="D43" s="16"/>
      <c r="E43" s="16"/>
      <c r="F43" s="15"/>
      <c r="G43" s="16"/>
      <c r="H43" s="16"/>
      <c r="I43" s="16"/>
      <c r="J43" s="15"/>
    </row>
    <row r="44" spans="1:29" ht="21" x14ac:dyDescent="0.4">
      <c r="C44" s="2" t="s">
        <v>5</v>
      </c>
      <c r="D44" s="15">
        <f>H9</f>
        <v>30000</v>
      </c>
      <c r="E44" s="16">
        <f>((1+H17)^H7-1)/(H17*(1+H17)^H7)</f>
        <v>7.5360780169251091</v>
      </c>
      <c r="F44" s="15">
        <f>E44*D44</f>
        <v>226082.34050775328</v>
      </c>
      <c r="G44" s="16"/>
      <c r="H44" s="15">
        <f>J9</f>
        <v>26000</v>
      </c>
      <c r="I44" s="16">
        <f>((1+H17)^J7-1)/(H17*(1+H17)^J7)</f>
        <v>7.5360780169251091</v>
      </c>
      <c r="J44" s="15">
        <f>I44*H44</f>
        <v>195938.02844005285</v>
      </c>
    </row>
    <row r="45" spans="1:29" ht="21" x14ac:dyDescent="0.4">
      <c r="C45" s="2"/>
      <c r="D45" s="16"/>
      <c r="E45" s="16"/>
      <c r="F45" s="15"/>
      <c r="G45" s="16"/>
      <c r="H45" s="16"/>
      <c r="I45" s="16"/>
      <c r="J45" s="15"/>
    </row>
    <row r="46" spans="1:29" ht="21" x14ac:dyDescent="0.4">
      <c r="C46" s="2" t="s">
        <v>4</v>
      </c>
      <c r="D46" s="15">
        <f>H11</f>
        <v>55000</v>
      </c>
      <c r="E46" s="16"/>
      <c r="F46" s="15">
        <f>D46/(1+H17)^H7</f>
        <v>21841.256725529518</v>
      </c>
      <c r="G46" s="16"/>
      <c r="H46" s="15">
        <f>J11</f>
        <v>50000</v>
      </c>
      <c r="I46" s="16"/>
      <c r="J46" s="15">
        <f>H46/(1+H17)^J7</f>
        <v>19855.687932299563</v>
      </c>
    </row>
    <row r="47" spans="1:29" ht="21" x14ac:dyDescent="0.4">
      <c r="C47" s="2"/>
      <c r="D47" s="16"/>
      <c r="E47" s="16"/>
      <c r="F47" s="15"/>
      <c r="G47" s="16"/>
      <c r="H47" s="16"/>
      <c r="I47" s="16"/>
      <c r="J47" s="15"/>
    </row>
    <row r="48" spans="1:29" ht="21" x14ac:dyDescent="0.4">
      <c r="C48" s="2" t="s">
        <v>11</v>
      </c>
      <c r="D48" s="15">
        <f>H15</f>
        <v>55000</v>
      </c>
      <c r="E48" s="16">
        <f>(((1+H17)^H13-1)/(H17*(1+H17)^H13))/(1+H17)^H7</f>
        <v>2.9926802667505581</v>
      </c>
      <c r="F48" s="15">
        <f>D48*E48</f>
        <v>164597.41467128068</v>
      </c>
      <c r="G48" s="16"/>
      <c r="H48" s="15">
        <f>J15</f>
        <v>42000</v>
      </c>
      <c r="I48" s="16">
        <f>(((1+H17)^J13-1)/(H17*(1+H17)^J13))/(1+H17)^J7</f>
        <v>2.9926802667505581</v>
      </c>
      <c r="J48" s="15">
        <f>H48*I48</f>
        <v>125692.57120352345</v>
      </c>
    </row>
    <row r="50" spans="3:10" ht="21" x14ac:dyDescent="0.4">
      <c r="C50" s="2" t="s">
        <v>10</v>
      </c>
      <c r="D50" s="40">
        <f>-SUM(F42:F48)</f>
        <v>-892521.01190456352</v>
      </c>
      <c r="E50" s="40"/>
      <c r="F50" s="40"/>
      <c r="G50" s="14"/>
      <c r="H50" s="39">
        <f>-SUM(J42:J48)</f>
        <v>-961486.28757587587</v>
      </c>
      <c r="I50" s="39"/>
      <c r="J50" s="39"/>
    </row>
    <row r="52" spans="3:10" ht="21" x14ac:dyDescent="0.4">
      <c r="G52" s="24" t="s">
        <v>12</v>
      </c>
      <c r="H52" s="24"/>
      <c r="I52" s="24"/>
    </row>
  </sheetData>
  <mergeCells count="30">
    <mergeCell ref="G52:I52"/>
    <mergeCell ref="D41:F41"/>
    <mergeCell ref="H41:J41"/>
    <mergeCell ref="D50:F50"/>
    <mergeCell ref="H50:J50"/>
    <mergeCell ref="B5:G5"/>
    <mergeCell ref="B7:G7"/>
    <mergeCell ref="J13:K13"/>
    <mergeCell ref="J15:K15"/>
    <mergeCell ref="B17:G17"/>
    <mergeCell ref="H17:K17"/>
    <mergeCell ref="J11:K11"/>
    <mergeCell ref="H5:I5"/>
    <mergeCell ref="H7:I7"/>
    <mergeCell ref="H9:I9"/>
    <mergeCell ref="H11:I11"/>
    <mergeCell ref="B9:G9"/>
    <mergeCell ref="B11:G11"/>
    <mergeCell ref="B13:G13"/>
    <mergeCell ref="B15:G15"/>
    <mergeCell ref="H3:I3"/>
    <mergeCell ref="J3:K3"/>
    <mergeCell ref="J5:K5"/>
    <mergeCell ref="J7:K7"/>
    <mergeCell ref="J9:K9"/>
    <mergeCell ref="D33:E33"/>
    <mergeCell ref="G32:I32"/>
    <mergeCell ref="H13:I13"/>
    <mergeCell ref="H15:I15"/>
    <mergeCell ref="D31:E3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J52"/>
  <sheetViews>
    <sheetView topLeftCell="A37" workbookViewId="0">
      <selection activeCell="H50" sqref="H50:J50"/>
    </sheetView>
  </sheetViews>
  <sheetFormatPr defaultRowHeight="14.4" x14ac:dyDescent="0.3"/>
  <cols>
    <col min="2" max="51" width="12.6640625" customWidth="1"/>
  </cols>
  <sheetData>
    <row r="2" spans="2:14" ht="15" thickBot="1" x14ac:dyDescent="0.35"/>
    <row r="3" spans="2:14" ht="21" x14ac:dyDescent="0.4">
      <c r="B3" s="2"/>
      <c r="C3" s="2"/>
      <c r="D3" s="2"/>
      <c r="E3" s="2"/>
      <c r="F3" s="2"/>
      <c r="G3" s="2"/>
      <c r="H3" s="25" t="s">
        <v>0</v>
      </c>
      <c r="I3" s="26"/>
      <c r="J3" s="25" t="s">
        <v>1</v>
      </c>
      <c r="K3" s="26"/>
    </row>
    <row r="4" spans="2:14" ht="21.6" thickBot="1" x14ac:dyDescent="0.45">
      <c r="B4" s="2"/>
      <c r="C4" s="2"/>
      <c r="D4" s="2"/>
      <c r="E4" s="2"/>
      <c r="F4" s="2"/>
      <c r="G4" s="2"/>
      <c r="H4" s="3"/>
      <c r="I4" s="4"/>
      <c r="J4" s="3"/>
      <c r="K4" s="4"/>
    </row>
    <row r="5" spans="2:14" ht="21" x14ac:dyDescent="0.4">
      <c r="B5" s="32" t="s">
        <v>17</v>
      </c>
      <c r="C5" s="33"/>
      <c r="D5" s="33"/>
      <c r="E5" s="33"/>
      <c r="F5" s="33"/>
      <c r="G5" s="34"/>
      <c r="H5" s="27">
        <v>480000</v>
      </c>
      <c r="I5" s="28"/>
      <c r="J5" s="27">
        <v>620000</v>
      </c>
      <c r="K5" s="28"/>
    </row>
    <row r="6" spans="2:14" ht="21.6" thickBot="1" x14ac:dyDescent="0.45">
      <c r="B6" s="5"/>
      <c r="C6" s="6"/>
      <c r="D6" s="6"/>
      <c r="E6" s="6"/>
      <c r="F6" s="6"/>
      <c r="G6" s="7"/>
      <c r="H6" s="9"/>
      <c r="I6" s="10"/>
      <c r="J6" s="9"/>
      <c r="K6" s="10"/>
    </row>
    <row r="7" spans="2:14" ht="21" x14ac:dyDescent="0.4">
      <c r="B7" s="32" t="s">
        <v>18</v>
      </c>
      <c r="C7" s="33"/>
      <c r="D7" s="33"/>
      <c r="E7" s="33"/>
      <c r="F7" s="33"/>
      <c r="G7" s="34"/>
      <c r="H7" s="25">
        <v>12</v>
      </c>
      <c r="I7" s="26"/>
      <c r="J7" s="25">
        <v>12</v>
      </c>
      <c r="K7" s="26"/>
    </row>
    <row r="8" spans="2:14" ht="21.6" thickBot="1" x14ac:dyDescent="0.45">
      <c r="B8" s="5"/>
      <c r="C8" s="6"/>
      <c r="D8" s="6"/>
      <c r="E8" s="6"/>
      <c r="F8" s="6"/>
      <c r="G8" s="7"/>
      <c r="H8" s="3"/>
      <c r="I8" s="4"/>
      <c r="J8" s="3"/>
      <c r="K8" s="4"/>
    </row>
    <row r="9" spans="2:14" ht="21" x14ac:dyDescent="0.4">
      <c r="B9" s="32" t="s">
        <v>19</v>
      </c>
      <c r="C9" s="33"/>
      <c r="D9" s="33"/>
      <c r="E9" s="33"/>
      <c r="F9" s="33"/>
      <c r="G9" s="34"/>
      <c r="H9" s="30">
        <v>30000</v>
      </c>
      <c r="I9" s="31"/>
      <c r="J9" s="30">
        <v>26000</v>
      </c>
      <c r="K9" s="31"/>
    </row>
    <row r="10" spans="2:14" ht="21.6" thickBot="1" x14ac:dyDescent="0.45">
      <c r="B10" s="5"/>
      <c r="C10" s="6"/>
      <c r="D10" s="6"/>
      <c r="E10" s="6"/>
      <c r="F10" s="6"/>
      <c r="G10" s="7"/>
      <c r="H10" s="9"/>
      <c r="I10" s="10"/>
      <c r="J10" s="9"/>
      <c r="K10" s="10"/>
    </row>
    <row r="11" spans="2:14" ht="21" x14ac:dyDescent="0.4">
      <c r="B11" s="32" t="s">
        <v>20</v>
      </c>
      <c r="C11" s="33"/>
      <c r="D11" s="33"/>
      <c r="E11" s="33"/>
      <c r="F11" s="33"/>
      <c r="G11" s="34"/>
      <c r="H11" s="30">
        <v>55000</v>
      </c>
      <c r="I11" s="31"/>
      <c r="J11" s="30">
        <v>50000</v>
      </c>
      <c r="K11" s="31"/>
    </row>
    <row r="12" spans="2:14" ht="21.6" thickBot="1" x14ac:dyDescent="0.45">
      <c r="B12" s="5"/>
      <c r="C12" s="6"/>
      <c r="D12" s="6"/>
      <c r="E12" s="6"/>
      <c r="F12" s="6"/>
      <c r="G12" s="7"/>
      <c r="H12" s="3"/>
      <c r="I12" s="4"/>
      <c r="J12" s="3"/>
      <c r="K12" s="4"/>
    </row>
    <row r="13" spans="2:14" ht="21" x14ac:dyDescent="0.4">
      <c r="B13" s="32" t="s">
        <v>29</v>
      </c>
      <c r="C13" s="33"/>
      <c r="D13" s="33"/>
      <c r="E13" s="33"/>
      <c r="F13" s="33"/>
      <c r="G13" s="34"/>
      <c r="H13" s="25" t="s">
        <v>16</v>
      </c>
      <c r="I13" s="26"/>
      <c r="J13" s="25" t="s">
        <v>16</v>
      </c>
      <c r="K13" s="26"/>
    </row>
    <row r="14" spans="2:14" ht="21.6" thickBot="1" x14ac:dyDescent="0.45">
      <c r="B14" s="5"/>
      <c r="C14" s="6"/>
      <c r="D14" s="6"/>
      <c r="E14" s="6"/>
      <c r="F14" s="6"/>
      <c r="G14" s="7"/>
      <c r="H14" s="3"/>
      <c r="I14" s="4"/>
      <c r="J14" s="3"/>
      <c r="K14" s="4"/>
    </row>
    <row r="15" spans="2:14" ht="21" x14ac:dyDescent="0.4">
      <c r="B15" s="32" t="s">
        <v>21</v>
      </c>
      <c r="C15" s="33"/>
      <c r="D15" s="33"/>
      <c r="E15" s="33"/>
      <c r="F15" s="33"/>
      <c r="G15" s="34"/>
      <c r="H15" s="27">
        <v>55000</v>
      </c>
      <c r="I15" s="28"/>
      <c r="J15" s="30">
        <v>42000</v>
      </c>
      <c r="K15" s="31"/>
    </row>
    <row r="16" spans="2:14" ht="21.6" thickBot="1" x14ac:dyDescent="0.45">
      <c r="B16" s="3"/>
      <c r="C16" s="8"/>
      <c r="D16" s="8"/>
      <c r="E16" s="8"/>
      <c r="F16" s="8"/>
      <c r="G16" s="4"/>
      <c r="H16" s="3"/>
      <c r="I16" s="4"/>
      <c r="J16" s="3"/>
      <c r="K16" s="4"/>
      <c r="N16" s="11" t="s">
        <v>4</v>
      </c>
    </row>
    <row r="17" spans="2:36" ht="21.6" thickBot="1" x14ac:dyDescent="0.45">
      <c r="B17" s="35" t="s">
        <v>22</v>
      </c>
      <c r="C17" s="36"/>
      <c r="D17" s="36"/>
      <c r="E17" s="36"/>
      <c r="F17" s="36"/>
      <c r="G17" s="37"/>
      <c r="H17" s="35">
        <v>0.08</v>
      </c>
      <c r="I17" s="36"/>
      <c r="J17" s="36"/>
      <c r="K17" s="37"/>
    </row>
    <row r="18" spans="2:36" ht="21" x14ac:dyDescent="0.4">
      <c r="B18" s="12"/>
      <c r="C18" s="12"/>
      <c r="D18" s="12"/>
      <c r="E18" s="12"/>
      <c r="F18" s="12"/>
      <c r="G18" s="12"/>
      <c r="H18" s="12"/>
      <c r="I18" s="12"/>
      <c r="J18" s="12"/>
      <c r="K18" s="12"/>
    </row>
    <row r="19" spans="2:36" ht="21" x14ac:dyDescent="0.4">
      <c r="H19" s="2" t="s">
        <v>8</v>
      </c>
      <c r="X19" s="2" t="s">
        <v>9</v>
      </c>
    </row>
    <row r="20" spans="2:36" ht="21" x14ac:dyDescent="0.4">
      <c r="B20" s="11" t="s">
        <v>3</v>
      </c>
    </row>
    <row r="26" spans="2:36" x14ac:dyDescent="0.3">
      <c r="B26" s="1">
        <v>0</v>
      </c>
      <c r="C26" s="1">
        <f>B26+1</f>
        <v>1</v>
      </c>
      <c r="D26" s="1">
        <f t="shared" ref="D26:Z26" si="0">C26+1</f>
        <v>2</v>
      </c>
      <c r="E26" s="1">
        <f t="shared" si="0"/>
        <v>3</v>
      </c>
      <c r="F26" s="1">
        <f t="shared" si="0"/>
        <v>4</v>
      </c>
      <c r="G26" s="1">
        <f t="shared" si="0"/>
        <v>5</v>
      </c>
      <c r="H26" s="1">
        <f t="shared" si="0"/>
        <v>6</v>
      </c>
      <c r="I26" s="1">
        <f t="shared" si="0"/>
        <v>7</v>
      </c>
      <c r="J26" s="1">
        <f t="shared" si="0"/>
        <v>8</v>
      </c>
      <c r="K26" s="1">
        <f t="shared" si="0"/>
        <v>9</v>
      </c>
      <c r="L26" s="1">
        <f t="shared" si="0"/>
        <v>10</v>
      </c>
      <c r="M26" s="1">
        <f t="shared" si="0"/>
        <v>11</v>
      </c>
      <c r="N26" s="1">
        <f t="shared" si="0"/>
        <v>12</v>
      </c>
      <c r="O26" s="1">
        <f t="shared" si="0"/>
        <v>13</v>
      </c>
      <c r="P26" s="1">
        <f t="shared" si="0"/>
        <v>14</v>
      </c>
      <c r="Q26" s="1">
        <f t="shared" si="0"/>
        <v>15</v>
      </c>
      <c r="R26" s="1">
        <f t="shared" si="0"/>
        <v>16</v>
      </c>
      <c r="S26" s="1">
        <f t="shared" si="0"/>
        <v>17</v>
      </c>
      <c r="T26" s="1">
        <f t="shared" si="0"/>
        <v>18</v>
      </c>
      <c r="U26" s="1">
        <f t="shared" si="0"/>
        <v>19</v>
      </c>
      <c r="V26" s="1">
        <f t="shared" si="0"/>
        <v>20</v>
      </c>
      <c r="W26" s="1">
        <f t="shared" si="0"/>
        <v>21</v>
      </c>
      <c r="X26" s="1">
        <f t="shared" si="0"/>
        <v>22</v>
      </c>
      <c r="Y26" s="1">
        <f t="shared" si="0"/>
        <v>23</v>
      </c>
      <c r="Z26" s="1">
        <f t="shared" si="0"/>
        <v>24</v>
      </c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9" spans="2:36" ht="21" x14ac:dyDescent="0.4">
      <c r="B29" s="2" t="s">
        <v>2</v>
      </c>
      <c r="F29" s="13" t="s">
        <v>26</v>
      </c>
    </row>
    <row r="31" spans="2:36" ht="21" x14ac:dyDescent="0.4">
      <c r="B31" s="2" t="s">
        <v>0</v>
      </c>
      <c r="C31" s="2"/>
      <c r="D31" s="29" t="s">
        <v>14</v>
      </c>
      <c r="E31" s="29"/>
    </row>
    <row r="32" spans="2:36" ht="21" x14ac:dyDescent="0.4">
      <c r="B32" s="2"/>
      <c r="C32" s="2"/>
      <c r="D32" s="2"/>
      <c r="G32" s="38" t="s">
        <v>15</v>
      </c>
      <c r="H32" s="24"/>
      <c r="I32" s="24"/>
    </row>
    <row r="33" spans="2:12" ht="21" x14ac:dyDescent="0.4">
      <c r="B33" s="2" t="s">
        <v>1</v>
      </c>
      <c r="C33" s="14"/>
      <c r="D33" s="29" t="s">
        <v>14</v>
      </c>
      <c r="E33" s="29"/>
    </row>
    <row r="34" spans="2:12" ht="15.6" x14ac:dyDescent="0.3">
      <c r="G34" s="17" t="s">
        <v>23</v>
      </c>
      <c r="H34" s="17"/>
      <c r="I34" s="17"/>
      <c r="J34" s="17"/>
    </row>
    <row r="35" spans="2:12" ht="15.6" x14ac:dyDescent="0.3">
      <c r="K35" s="17" t="s">
        <v>24</v>
      </c>
    </row>
    <row r="37" spans="2:12" x14ac:dyDescent="0.3">
      <c r="L37" s="18" t="s">
        <v>25</v>
      </c>
    </row>
    <row r="39" spans="2:12" ht="21" x14ac:dyDescent="0.4">
      <c r="B39" s="2" t="s">
        <v>7</v>
      </c>
      <c r="F39" s="2" t="s">
        <v>28</v>
      </c>
    </row>
    <row r="41" spans="2:12" ht="21" x14ac:dyDescent="0.4">
      <c r="D41" s="38" t="s">
        <v>0</v>
      </c>
      <c r="E41" s="38"/>
      <c r="F41" s="38"/>
      <c r="H41" s="38" t="s">
        <v>1</v>
      </c>
      <c r="I41" s="38"/>
      <c r="J41" s="38"/>
    </row>
    <row r="42" spans="2:12" ht="21" x14ac:dyDescent="0.4">
      <c r="B42" s="2"/>
      <c r="C42" s="2" t="s">
        <v>3</v>
      </c>
      <c r="D42" s="15">
        <f>H5</f>
        <v>480000</v>
      </c>
      <c r="E42" s="16"/>
      <c r="F42" s="15">
        <f>D42</f>
        <v>480000</v>
      </c>
      <c r="G42" s="16"/>
      <c r="H42" s="15">
        <f>J5</f>
        <v>620000</v>
      </c>
      <c r="I42" s="16"/>
      <c r="J42" s="15">
        <f>H42</f>
        <v>620000</v>
      </c>
    </row>
    <row r="43" spans="2:12" ht="21" x14ac:dyDescent="0.4">
      <c r="B43" s="2"/>
      <c r="C43" s="14"/>
      <c r="D43" s="16"/>
      <c r="E43" s="16"/>
      <c r="F43" s="15"/>
      <c r="G43" s="16"/>
      <c r="H43" s="16"/>
      <c r="I43" s="16"/>
      <c r="J43" s="15"/>
    </row>
    <row r="44" spans="2:12" ht="21" x14ac:dyDescent="0.4">
      <c r="C44" s="2" t="s">
        <v>5</v>
      </c>
      <c r="D44" s="15">
        <f>H9</f>
        <v>30000</v>
      </c>
      <c r="E44" s="16">
        <f>((1+H17)^H7-1)/(H17*(1+H17)^H7)</f>
        <v>7.5360780169251091</v>
      </c>
      <c r="F44" s="15">
        <f>E44*D44</f>
        <v>226082.34050775328</v>
      </c>
      <c r="G44" s="16"/>
      <c r="H44" s="15">
        <f>J9</f>
        <v>26000</v>
      </c>
      <c r="I44" s="16">
        <f>((1+H17)^J7-1)/(H17*(1+H17)^J7)</f>
        <v>7.5360780169251091</v>
      </c>
      <c r="J44" s="15">
        <f>I44*H44</f>
        <v>195938.02844005285</v>
      </c>
    </row>
    <row r="45" spans="2:12" ht="21" x14ac:dyDescent="0.4">
      <c r="C45" s="2"/>
      <c r="D45" s="16"/>
      <c r="E45" s="16"/>
      <c r="F45" s="15"/>
      <c r="G45" s="16"/>
      <c r="H45" s="16"/>
      <c r="I45" s="16"/>
      <c r="J45" s="15"/>
    </row>
    <row r="46" spans="2:12" ht="21" x14ac:dyDescent="0.4">
      <c r="C46" s="2" t="s">
        <v>4</v>
      </c>
      <c r="D46" s="15">
        <f>H11</f>
        <v>55000</v>
      </c>
      <c r="E46" s="16"/>
      <c r="F46" s="15">
        <f>D46/(1+H17)^H7</f>
        <v>21841.256725529518</v>
      </c>
      <c r="G46" s="16"/>
      <c r="H46" s="15">
        <f>J11</f>
        <v>50000</v>
      </c>
      <c r="I46" s="16"/>
      <c r="J46" s="15">
        <f>H46/(1+H17)^J7</f>
        <v>19855.687932299563</v>
      </c>
    </row>
    <row r="47" spans="2:12" ht="21" x14ac:dyDescent="0.4">
      <c r="C47" s="2"/>
      <c r="D47" s="16"/>
      <c r="E47" s="16"/>
      <c r="F47" s="15"/>
      <c r="G47" s="16"/>
      <c r="H47" s="16"/>
      <c r="I47" s="16"/>
      <c r="J47" s="15"/>
    </row>
    <row r="48" spans="2:12" ht="21" x14ac:dyDescent="0.4">
      <c r="C48" s="2" t="s">
        <v>11</v>
      </c>
      <c r="D48" s="15">
        <f>H15</f>
        <v>55000</v>
      </c>
      <c r="E48" s="16">
        <f>1/(H17*(1+H17)^H7)</f>
        <v>4.9639219830748909</v>
      </c>
      <c r="F48" s="15">
        <f>D48*E48</f>
        <v>273015.70906911901</v>
      </c>
      <c r="G48" s="16"/>
      <c r="H48" s="15">
        <f>J15</f>
        <v>42000</v>
      </c>
      <c r="I48" s="16">
        <f>1/(H17*(1+H17)^J7)</f>
        <v>4.9639219830748909</v>
      </c>
      <c r="J48" s="15">
        <f>H48*I48</f>
        <v>208484.72328914542</v>
      </c>
    </row>
    <row r="50" spans="3:10" ht="21" x14ac:dyDescent="0.4">
      <c r="C50" s="2" t="s">
        <v>10</v>
      </c>
      <c r="D50" s="40">
        <f>-SUM(F42:F48)</f>
        <v>-1000939.3063024019</v>
      </c>
      <c r="E50" s="40"/>
      <c r="F50" s="40"/>
      <c r="G50" s="14"/>
      <c r="H50" s="41">
        <f>-SUM(J42:J48)</f>
        <v>-1044278.4396614978</v>
      </c>
      <c r="I50" s="41"/>
      <c r="J50" s="41"/>
    </row>
    <row r="52" spans="3:10" ht="21" x14ac:dyDescent="0.4">
      <c r="G52" s="24" t="s">
        <v>12</v>
      </c>
      <c r="H52" s="24"/>
      <c r="I52" s="24"/>
    </row>
  </sheetData>
  <mergeCells count="30">
    <mergeCell ref="D50:F50"/>
    <mergeCell ref="H50:J50"/>
    <mergeCell ref="G52:I52"/>
    <mergeCell ref="B17:G17"/>
    <mergeCell ref="H17:K17"/>
    <mergeCell ref="D31:E31"/>
    <mergeCell ref="G32:I32"/>
    <mergeCell ref="D33:E33"/>
    <mergeCell ref="D41:F41"/>
    <mergeCell ref="H41:J41"/>
    <mergeCell ref="B13:G13"/>
    <mergeCell ref="H13:I13"/>
    <mergeCell ref="J13:K13"/>
    <mergeCell ref="B15:G15"/>
    <mergeCell ref="H15:I15"/>
    <mergeCell ref="J15:K15"/>
    <mergeCell ref="B9:G9"/>
    <mergeCell ref="H9:I9"/>
    <mergeCell ref="J9:K9"/>
    <mergeCell ref="B11:G11"/>
    <mergeCell ref="H11:I11"/>
    <mergeCell ref="J11:K11"/>
    <mergeCell ref="B7:G7"/>
    <mergeCell ref="H7:I7"/>
    <mergeCell ref="J7:K7"/>
    <mergeCell ref="H3:I3"/>
    <mergeCell ref="J3:K3"/>
    <mergeCell ref="B5:G5"/>
    <mergeCell ref="H5:I5"/>
    <mergeCell ref="J5:K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Arkusz2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Janusz Kulejewski</cp:lastModifiedBy>
  <dcterms:created xsi:type="dcterms:W3CDTF">2020-10-31T16:30:08Z</dcterms:created>
  <dcterms:modified xsi:type="dcterms:W3CDTF">2022-10-17T13:46:12Z</dcterms:modified>
</cp:coreProperties>
</file>